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1000"/>
  </bookViews>
  <sheets>
    <sheet name="C.2" sheetId="29" r:id="rId1"/>
    <sheet name="C.3" sheetId="30" r:id="rId2"/>
    <sheet name="C.4" sheetId="3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C.3.5" sheetId="20" r:id="rId12"/>
    <sheet name="C.4.5" sheetId="21" r:id="rId13"/>
    <sheet name="C.3.6" sheetId="22" r:id="rId14"/>
    <sheet name="C.4.6" sheetId="23" r:id="rId15"/>
    <sheet name="C.3.7" sheetId="24" r:id="rId16"/>
    <sheet name="C.4.7" sheetId="25" r:id="rId17"/>
    <sheet name="C.3.8" sheetId="26" r:id="rId18"/>
    <sheet name="C.4.8" sheetId="27" r:id="rId19"/>
    <sheet name="B.1" sheetId="1" r:id="rId20"/>
    <sheet name="B.2" sheetId="2" r:id="rId21"/>
    <sheet name="B.2.1" sheetId="3" r:id="rId22"/>
    <sheet name="B.2.2" sheetId="4" r:id="rId23"/>
    <sheet name="B.2.3" sheetId="5" r:id="rId24"/>
    <sheet name="B.2.4" sheetId="6" r:id="rId25"/>
    <sheet name="B.2.5" sheetId="7" r:id="rId26"/>
    <sheet name="B.2.6" sheetId="8" r:id="rId27"/>
    <sheet name="B.2.7" sheetId="9" r:id="rId28"/>
    <sheet name="B.2.8" sheetId="10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</definedNames>
  <calcPr calcId="145621"/>
</workbook>
</file>

<file path=xl/calcChain.xml><?xml version="1.0" encoding="utf-8"?>
<calcChain xmlns="http://schemas.openxmlformats.org/spreadsheetml/2006/main">
  <c r="I16" i="31" l="1"/>
  <c r="E16" i="31"/>
  <c r="K16" i="31"/>
  <c r="J16" i="31"/>
  <c r="H16" i="31"/>
  <c r="G16" i="31"/>
  <c r="F16" i="31"/>
  <c r="D16" i="31"/>
  <c r="C16" i="31"/>
  <c r="K8" i="31"/>
  <c r="J8" i="31"/>
  <c r="H8" i="31"/>
  <c r="F8" i="31"/>
  <c r="D8" i="31"/>
  <c r="I8" i="31"/>
  <c r="G8" i="31"/>
  <c r="E8" i="31"/>
  <c r="C8" i="31"/>
  <c r="K4" i="31"/>
  <c r="K26" i="31" s="1"/>
  <c r="G4" i="31"/>
  <c r="G26" i="31" s="1"/>
  <c r="C4" i="31"/>
  <c r="C26" i="31" s="1"/>
  <c r="J4" i="31"/>
  <c r="J26" i="31" s="1"/>
  <c r="H4" i="31"/>
  <c r="H26" i="31" s="1"/>
  <c r="F4" i="31"/>
  <c r="F26" i="31" s="1"/>
  <c r="D4" i="31"/>
  <c r="D26" i="31" s="1"/>
  <c r="I4" i="31"/>
  <c r="I26" i="31" s="1"/>
  <c r="E4" i="31"/>
  <c r="Z20" i="30"/>
  <c r="Z19" i="30"/>
  <c r="Z18" i="30"/>
  <c r="Z17" i="30"/>
  <c r="Z16" i="30"/>
  <c r="Z15" i="30"/>
  <c r="Z14" i="30"/>
  <c r="Z13" i="30"/>
  <c r="Z12" i="30"/>
  <c r="Z11" i="30"/>
  <c r="Z10" i="30"/>
  <c r="Z9" i="30"/>
  <c r="Z8" i="30"/>
  <c r="Z7" i="30"/>
  <c r="Z6" i="30"/>
  <c r="Z5" i="30"/>
  <c r="Z4" i="30"/>
  <c r="K19" i="30"/>
  <c r="J19" i="30"/>
  <c r="I19" i="30"/>
  <c r="H19" i="30"/>
  <c r="G19" i="30"/>
  <c r="F19" i="30"/>
  <c r="E19" i="30"/>
  <c r="D19" i="30"/>
  <c r="C19" i="30"/>
  <c r="K15" i="29"/>
  <c r="I4" i="29"/>
  <c r="G15" i="29"/>
  <c r="E4" i="29"/>
  <c r="C15" i="29"/>
  <c r="J15" i="29"/>
  <c r="I15" i="29"/>
  <c r="H15" i="29"/>
  <c r="F15" i="29"/>
  <c r="E15" i="29"/>
  <c r="D15" i="29"/>
  <c r="K4" i="29"/>
  <c r="G4" i="29"/>
  <c r="C4" i="29"/>
  <c r="J16" i="27"/>
  <c r="F16" i="27"/>
  <c r="K16" i="27"/>
  <c r="I16" i="27"/>
  <c r="G16" i="27"/>
  <c r="E16" i="27"/>
  <c r="C16" i="27"/>
  <c r="H16" i="27"/>
  <c r="D16" i="27"/>
  <c r="K8" i="27"/>
  <c r="G8" i="27"/>
  <c r="C8" i="27"/>
  <c r="J8" i="27"/>
  <c r="H8" i="27"/>
  <c r="F8" i="27"/>
  <c r="D8" i="27"/>
  <c r="I8" i="27"/>
  <c r="E8" i="27"/>
  <c r="K4" i="27"/>
  <c r="G4" i="27"/>
  <c r="C4" i="27"/>
  <c r="J4" i="27"/>
  <c r="H4" i="27"/>
  <c r="F4" i="27"/>
  <c r="D4" i="27"/>
  <c r="I4" i="27"/>
  <c r="E4" i="27"/>
  <c r="E26" i="27" s="1"/>
  <c r="Z20" i="26"/>
  <c r="Z19" i="26"/>
  <c r="Z18" i="26"/>
  <c r="Z17" i="26"/>
  <c r="Z16" i="26"/>
  <c r="Z15" i="26"/>
  <c r="Z14" i="26"/>
  <c r="Z13" i="26"/>
  <c r="Z12" i="26"/>
  <c r="Z11" i="26"/>
  <c r="Z10" i="26"/>
  <c r="Z9" i="26"/>
  <c r="Z8" i="26"/>
  <c r="Z7" i="26"/>
  <c r="Z6" i="26"/>
  <c r="Z5" i="26"/>
  <c r="K19" i="26"/>
  <c r="J19" i="26"/>
  <c r="I19" i="26"/>
  <c r="H19" i="26"/>
  <c r="G19" i="26"/>
  <c r="F19" i="26"/>
  <c r="E19" i="26"/>
  <c r="D19" i="26"/>
  <c r="C19" i="26"/>
  <c r="Z4" i="26"/>
  <c r="I16" i="25"/>
  <c r="E16" i="25"/>
  <c r="J16" i="25"/>
  <c r="H16" i="25"/>
  <c r="F16" i="25"/>
  <c r="D16" i="25"/>
  <c r="K16" i="25"/>
  <c r="G16" i="25"/>
  <c r="C16" i="25"/>
  <c r="J8" i="25"/>
  <c r="F8" i="25"/>
  <c r="I8" i="25"/>
  <c r="E8" i="25"/>
  <c r="K8" i="25"/>
  <c r="G8" i="25"/>
  <c r="C8" i="25"/>
  <c r="H8" i="25"/>
  <c r="D8" i="25"/>
  <c r="I4" i="25"/>
  <c r="E4" i="25"/>
  <c r="J4" i="25"/>
  <c r="F4" i="25"/>
  <c r="K4" i="25"/>
  <c r="G4" i="25"/>
  <c r="C4" i="25"/>
  <c r="H4" i="25"/>
  <c r="H26" i="25" s="1"/>
  <c r="D4" i="25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Z7" i="24"/>
  <c r="Z6" i="24"/>
  <c r="Z5" i="24"/>
  <c r="K19" i="24"/>
  <c r="J19" i="24"/>
  <c r="I19" i="24"/>
  <c r="H19" i="24"/>
  <c r="G19" i="24"/>
  <c r="F19" i="24"/>
  <c r="E19" i="24"/>
  <c r="D19" i="24"/>
  <c r="C19" i="24"/>
  <c r="Z4" i="24"/>
  <c r="K16" i="23"/>
  <c r="G16" i="23"/>
  <c r="C16" i="23"/>
  <c r="J16" i="23"/>
  <c r="I16" i="23"/>
  <c r="H16" i="23"/>
  <c r="F16" i="23"/>
  <c r="E16" i="23"/>
  <c r="D16" i="23"/>
  <c r="H8" i="23"/>
  <c r="D8" i="23"/>
  <c r="K8" i="23"/>
  <c r="J8" i="23"/>
  <c r="I8" i="23"/>
  <c r="G8" i="23"/>
  <c r="F8" i="23"/>
  <c r="E8" i="23"/>
  <c r="C8" i="23"/>
  <c r="J4" i="23"/>
  <c r="J26" i="23" s="1"/>
  <c r="F4" i="23"/>
  <c r="F26" i="23" s="1"/>
  <c r="K4" i="23"/>
  <c r="K26" i="23" s="1"/>
  <c r="G4" i="23"/>
  <c r="G26" i="23" s="1"/>
  <c r="C4" i="23"/>
  <c r="C26" i="23" s="1"/>
  <c r="H4" i="23"/>
  <c r="H26" i="23" s="1"/>
  <c r="D4" i="23"/>
  <c r="D26" i="23" s="1"/>
  <c r="I4" i="23"/>
  <c r="I26" i="23" s="1"/>
  <c r="E4" i="23"/>
  <c r="E26" i="23" s="1"/>
  <c r="Z20" i="22"/>
  <c r="Z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K19" i="22"/>
  <c r="J19" i="22"/>
  <c r="I19" i="22"/>
  <c r="H19" i="22"/>
  <c r="G19" i="22"/>
  <c r="F19" i="22"/>
  <c r="E19" i="22"/>
  <c r="D19" i="22"/>
  <c r="C19" i="22"/>
  <c r="Z4" i="22"/>
  <c r="J16" i="21"/>
  <c r="F16" i="21"/>
  <c r="K16" i="21"/>
  <c r="I16" i="21"/>
  <c r="H16" i="21"/>
  <c r="G16" i="21"/>
  <c r="E16" i="21"/>
  <c r="D16" i="21"/>
  <c r="C16" i="21"/>
  <c r="K8" i="21"/>
  <c r="H8" i="21"/>
  <c r="G8" i="21"/>
  <c r="D8" i="21"/>
  <c r="C8" i="21"/>
  <c r="J8" i="21"/>
  <c r="I8" i="21"/>
  <c r="F8" i="21"/>
  <c r="E8" i="21"/>
  <c r="J4" i="21"/>
  <c r="J26" i="21" s="1"/>
  <c r="F4" i="21"/>
  <c r="F26" i="21" s="1"/>
  <c r="K4" i="21"/>
  <c r="H4" i="21"/>
  <c r="H26" i="21" s="1"/>
  <c r="G4" i="21"/>
  <c r="D4" i="21"/>
  <c r="D26" i="21" s="1"/>
  <c r="C4" i="21"/>
  <c r="I4" i="21"/>
  <c r="I26" i="21" s="1"/>
  <c r="E4" i="21"/>
  <c r="E26" i="21" s="1"/>
  <c r="Z20" i="20"/>
  <c r="Z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K19" i="20"/>
  <c r="J19" i="20"/>
  <c r="I19" i="20"/>
  <c r="H19" i="20"/>
  <c r="G19" i="20"/>
  <c r="F19" i="20"/>
  <c r="E19" i="20"/>
  <c r="D19" i="20"/>
  <c r="C19" i="20"/>
  <c r="Z4" i="20"/>
  <c r="K16" i="19"/>
  <c r="J16" i="19"/>
  <c r="G16" i="19"/>
  <c r="F16" i="19"/>
  <c r="C16" i="19"/>
  <c r="I16" i="19"/>
  <c r="H16" i="19"/>
  <c r="E16" i="19"/>
  <c r="D16" i="19"/>
  <c r="K8" i="19"/>
  <c r="H8" i="19"/>
  <c r="G8" i="19"/>
  <c r="D8" i="19"/>
  <c r="C8" i="19"/>
  <c r="J8" i="19"/>
  <c r="I8" i="19"/>
  <c r="F8" i="19"/>
  <c r="E8" i="19"/>
  <c r="J4" i="19"/>
  <c r="J26" i="19" s="1"/>
  <c r="F4" i="19"/>
  <c r="F26" i="19" s="1"/>
  <c r="K4" i="19"/>
  <c r="H4" i="19"/>
  <c r="H26" i="19" s="1"/>
  <c r="G4" i="19"/>
  <c r="D4" i="19"/>
  <c r="D26" i="19" s="1"/>
  <c r="C4" i="19"/>
  <c r="I4" i="19"/>
  <c r="I26" i="19" s="1"/>
  <c r="E4" i="19"/>
  <c r="E26" i="19" s="1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H19" i="18"/>
  <c r="D19" i="18"/>
  <c r="Z5" i="18"/>
  <c r="K19" i="18"/>
  <c r="J19" i="18"/>
  <c r="I19" i="18"/>
  <c r="G19" i="18"/>
  <c r="F19" i="18"/>
  <c r="E19" i="18"/>
  <c r="C19" i="18"/>
  <c r="Z4" i="18"/>
  <c r="F16" i="17"/>
  <c r="J16" i="17"/>
  <c r="K16" i="17"/>
  <c r="G16" i="17"/>
  <c r="D16" i="17"/>
  <c r="C16" i="17"/>
  <c r="I16" i="17"/>
  <c r="E16" i="17"/>
  <c r="K8" i="17"/>
  <c r="E8" i="17"/>
  <c r="G8" i="17"/>
  <c r="F8" i="17"/>
  <c r="C8" i="17"/>
  <c r="J8" i="17"/>
  <c r="H8" i="17"/>
  <c r="I8" i="17"/>
  <c r="D8" i="17"/>
  <c r="J4" i="17"/>
  <c r="J26" i="17" s="1"/>
  <c r="F4" i="17"/>
  <c r="K4" i="17"/>
  <c r="K26" i="17" s="1"/>
  <c r="I4" i="17"/>
  <c r="I26" i="17" s="1"/>
  <c r="G4" i="17"/>
  <c r="E4" i="17"/>
  <c r="E26" i="17" s="1"/>
  <c r="C4" i="17"/>
  <c r="H4" i="17"/>
  <c r="D4" i="17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K19" i="16"/>
  <c r="I19" i="16"/>
  <c r="G19" i="16"/>
  <c r="E19" i="16"/>
  <c r="C19" i="16"/>
  <c r="Z5" i="16"/>
  <c r="J19" i="16"/>
  <c r="H19" i="16"/>
  <c r="F19" i="16"/>
  <c r="D19" i="16"/>
  <c r="Z4" i="16"/>
  <c r="I16" i="15"/>
  <c r="E16" i="15"/>
  <c r="J16" i="15"/>
  <c r="H16" i="15"/>
  <c r="F16" i="15"/>
  <c r="D16" i="15"/>
  <c r="K16" i="15"/>
  <c r="G16" i="15"/>
  <c r="C16" i="15"/>
  <c r="J8" i="15"/>
  <c r="F8" i="15"/>
  <c r="K8" i="15"/>
  <c r="I8" i="15"/>
  <c r="G8" i="15"/>
  <c r="E8" i="15"/>
  <c r="C8" i="15"/>
  <c r="H8" i="15"/>
  <c r="D8" i="15"/>
  <c r="J4" i="15"/>
  <c r="J26" i="15" s="1"/>
  <c r="F4" i="15"/>
  <c r="F26" i="15" s="1"/>
  <c r="K4" i="15"/>
  <c r="K26" i="15" s="1"/>
  <c r="I4" i="15"/>
  <c r="I26" i="15" s="1"/>
  <c r="G4" i="15"/>
  <c r="G26" i="15" s="1"/>
  <c r="E4" i="15"/>
  <c r="E26" i="15" s="1"/>
  <c r="C4" i="15"/>
  <c r="C26" i="15" s="1"/>
  <c r="H4" i="15"/>
  <c r="H26" i="15" s="1"/>
  <c r="D4" i="15"/>
  <c r="D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H19" i="14"/>
  <c r="D19" i="14"/>
  <c r="Z5" i="14"/>
  <c r="K19" i="14"/>
  <c r="J19" i="14"/>
  <c r="I19" i="14"/>
  <c r="G19" i="14"/>
  <c r="F19" i="14"/>
  <c r="E19" i="14"/>
  <c r="C19" i="14"/>
  <c r="Z4" i="14"/>
  <c r="J16" i="13"/>
  <c r="F16" i="13"/>
  <c r="K16" i="13"/>
  <c r="I16" i="13"/>
  <c r="G16" i="13"/>
  <c r="E16" i="13"/>
  <c r="C16" i="13"/>
  <c r="H16" i="13"/>
  <c r="D16" i="13"/>
  <c r="J8" i="13"/>
  <c r="H8" i="13"/>
  <c r="F8" i="13"/>
  <c r="D8" i="13"/>
  <c r="K8" i="13"/>
  <c r="I8" i="13"/>
  <c r="G8" i="13"/>
  <c r="E8" i="13"/>
  <c r="C8" i="13"/>
  <c r="K4" i="13"/>
  <c r="K26" i="13" s="1"/>
  <c r="G4" i="13"/>
  <c r="G26" i="13" s="1"/>
  <c r="C4" i="13"/>
  <c r="C26" i="13" s="1"/>
  <c r="J4" i="13"/>
  <c r="J26" i="13" s="1"/>
  <c r="H4" i="13"/>
  <c r="H26" i="13" s="1"/>
  <c r="F4" i="13"/>
  <c r="F26" i="13" s="1"/>
  <c r="D4" i="13"/>
  <c r="D26" i="13" s="1"/>
  <c r="I4" i="13"/>
  <c r="I26" i="13" s="1"/>
  <c r="E4" i="13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J19" i="12"/>
  <c r="H19" i="12"/>
  <c r="F19" i="12"/>
  <c r="D19" i="12"/>
  <c r="Z5" i="12"/>
  <c r="Z4" i="12"/>
  <c r="K19" i="12"/>
  <c r="I19" i="12"/>
  <c r="G19" i="12"/>
  <c r="E19" i="12"/>
  <c r="C19" i="12"/>
  <c r="M81" i="10"/>
  <c r="L81" i="10"/>
  <c r="K81" i="10"/>
  <c r="J81" i="10"/>
  <c r="I81" i="10"/>
  <c r="H81" i="10"/>
  <c r="G81" i="10"/>
  <c r="F81" i="10"/>
  <c r="E81" i="10"/>
  <c r="M78" i="10"/>
  <c r="L78" i="10"/>
  <c r="K78" i="10"/>
  <c r="J78" i="10"/>
  <c r="I78" i="10"/>
  <c r="H78" i="10"/>
  <c r="G78" i="10"/>
  <c r="F78" i="10"/>
  <c r="E78" i="10"/>
  <c r="M77" i="10"/>
  <c r="L77" i="10"/>
  <c r="K77" i="10"/>
  <c r="J77" i="10"/>
  <c r="I77" i="10"/>
  <c r="H77" i="10"/>
  <c r="G77" i="10"/>
  <c r="F77" i="10"/>
  <c r="E77" i="10"/>
  <c r="M73" i="10"/>
  <c r="L73" i="10"/>
  <c r="K73" i="10"/>
  <c r="J73" i="10"/>
  <c r="I73" i="10"/>
  <c r="H73" i="10"/>
  <c r="G73" i="10"/>
  <c r="F73" i="10"/>
  <c r="E73" i="10"/>
  <c r="J68" i="10"/>
  <c r="J64" i="10" s="1"/>
  <c r="J51" i="10" s="1"/>
  <c r="M68" i="10"/>
  <c r="L68" i="10"/>
  <c r="K68" i="10"/>
  <c r="I68" i="10"/>
  <c r="H68" i="10"/>
  <c r="G68" i="10"/>
  <c r="F68" i="10"/>
  <c r="E68" i="10"/>
  <c r="M65" i="10"/>
  <c r="L65" i="10"/>
  <c r="K65" i="10"/>
  <c r="J65" i="10"/>
  <c r="I65" i="10"/>
  <c r="H65" i="10"/>
  <c r="G65" i="10"/>
  <c r="F65" i="10"/>
  <c r="E65" i="10"/>
  <c r="M64" i="10"/>
  <c r="L64" i="10"/>
  <c r="K64" i="10"/>
  <c r="I64" i="10"/>
  <c r="H64" i="10"/>
  <c r="G64" i="10"/>
  <c r="F64" i="10"/>
  <c r="E64" i="10"/>
  <c r="M59" i="10"/>
  <c r="L59" i="10"/>
  <c r="K59" i="10"/>
  <c r="J59" i="10"/>
  <c r="I59" i="10"/>
  <c r="H59" i="10"/>
  <c r="G59" i="10"/>
  <c r="F59" i="10"/>
  <c r="E59" i="10"/>
  <c r="M56" i="10"/>
  <c r="L56" i="10"/>
  <c r="K56" i="10"/>
  <c r="J56" i="10"/>
  <c r="I56" i="10"/>
  <c r="H56" i="10"/>
  <c r="G56" i="10"/>
  <c r="F56" i="10"/>
  <c r="E56" i="10"/>
  <c r="M53" i="10"/>
  <c r="L53" i="10"/>
  <c r="K53" i="10"/>
  <c r="J53" i="10"/>
  <c r="I53" i="10"/>
  <c r="H53" i="10"/>
  <c r="G53" i="10"/>
  <c r="F53" i="10"/>
  <c r="E53" i="10"/>
  <c r="M52" i="10"/>
  <c r="L52" i="10"/>
  <c r="K52" i="10"/>
  <c r="J52" i="10"/>
  <c r="I52" i="10"/>
  <c r="H52" i="10"/>
  <c r="G52" i="10"/>
  <c r="F52" i="10"/>
  <c r="E52" i="10"/>
  <c r="M51" i="10"/>
  <c r="L51" i="10"/>
  <c r="K51" i="10"/>
  <c r="I51" i="10"/>
  <c r="H51" i="10"/>
  <c r="G51" i="10"/>
  <c r="F51" i="10"/>
  <c r="E51" i="10"/>
  <c r="M47" i="10"/>
  <c r="L47" i="10"/>
  <c r="K47" i="10"/>
  <c r="J47" i="10"/>
  <c r="I47" i="10"/>
  <c r="H47" i="10"/>
  <c r="G47" i="10"/>
  <c r="F47" i="10"/>
  <c r="E47" i="10"/>
  <c r="M8" i="10"/>
  <c r="J8" i="10"/>
  <c r="F8" i="10"/>
  <c r="L8" i="10"/>
  <c r="K8" i="10"/>
  <c r="I8" i="10"/>
  <c r="H8" i="10"/>
  <c r="G8" i="10"/>
  <c r="E8" i="10"/>
  <c r="L5" i="10"/>
  <c r="L4" i="10" s="1"/>
  <c r="L92" i="10" s="1"/>
  <c r="H5" i="10"/>
  <c r="H4" i="10" s="1"/>
  <c r="H92" i="10" s="1"/>
  <c r="M5" i="10"/>
  <c r="I5" i="10"/>
  <c r="I4" i="10" s="1"/>
  <c r="I92" i="10" s="1"/>
  <c r="E5" i="10"/>
  <c r="E4" i="10" s="1"/>
  <c r="E92" i="10" s="1"/>
  <c r="K5" i="10"/>
  <c r="J5" i="10"/>
  <c r="J4" i="10" s="1"/>
  <c r="J92" i="10" s="1"/>
  <c r="G5" i="10"/>
  <c r="F5" i="10"/>
  <c r="K4" i="10"/>
  <c r="K92" i="10" s="1"/>
  <c r="G4" i="10"/>
  <c r="G92" i="10" s="1"/>
  <c r="K81" i="9"/>
  <c r="G81" i="9"/>
  <c r="L81" i="9"/>
  <c r="J81" i="9"/>
  <c r="H81" i="9"/>
  <c r="F81" i="9"/>
  <c r="M81" i="9"/>
  <c r="I81" i="9"/>
  <c r="E81" i="9"/>
  <c r="J78" i="9"/>
  <c r="J77" i="9" s="1"/>
  <c r="F78" i="9"/>
  <c r="F77" i="9" s="1"/>
  <c r="M78" i="9"/>
  <c r="M77" i="9" s="1"/>
  <c r="K78" i="9"/>
  <c r="K77" i="9" s="1"/>
  <c r="I78" i="9"/>
  <c r="I77" i="9" s="1"/>
  <c r="G78" i="9"/>
  <c r="G77" i="9" s="1"/>
  <c r="E78" i="9"/>
  <c r="E77" i="9" s="1"/>
  <c r="L78" i="9"/>
  <c r="H78" i="9"/>
  <c r="H77" i="9" s="1"/>
  <c r="J73" i="9"/>
  <c r="F73" i="9"/>
  <c r="K73" i="9"/>
  <c r="G73" i="9"/>
  <c r="M73" i="9"/>
  <c r="L73" i="9"/>
  <c r="I73" i="9"/>
  <c r="H73" i="9"/>
  <c r="E73" i="9"/>
  <c r="J68" i="9"/>
  <c r="F68" i="9"/>
  <c r="K68" i="9"/>
  <c r="G68" i="9"/>
  <c r="M68" i="9"/>
  <c r="L68" i="9"/>
  <c r="I68" i="9"/>
  <c r="H68" i="9"/>
  <c r="E68" i="9"/>
  <c r="M65" i="9"/>
  <c r="M64" i="9" s="1"/>
  <c r="I65" i="9"/>
  <c r="I64" i="9" s="1"/>
  <c r="E65" i="9"/>
  <c r="E64" i="9" s="1"/>
  <c r="J65" i="9"/>
  <c r="J64" i="9" s="1"/>
  <c r="F65" i="9"/>
  <c r="F64" i="9" s="1"/>
  <c r="L65" i="9"/>
  <c r="K65" i="9"/>
  <c r="H65" i="9"/>
  <c r="G65" i="9"/>
  <c r="L64" i="9"/>
  <c r="H64" i="9"/>
  <c r="K59" i="9"/>
  <c r="G59" i="9"/>
  <c r="L59" i="9"/>
  <c r="H59" i="9"/>
  <c r="M59" i="9"/>
  <c r="J59" i="9"/>
  <c r="I59" i="9"/>
  <c r="F59" i="9"/>
  <c r="E59" i="9"/>
  <c r="J56" i="9"/>
  <c r="F56" i="9"/>
  <c r="K56" i="9"/>
  <c r="G56" i="9"/>
  <c r="M56" i="9"/>
  <c r="L56" i="9"/>
  <c r="I56" i="9"/>
  <c r="H56" i="9"/>
  <c r="E56" i="9"/>
  <c r="M53" i="9"/>
  <c r="M52" i="9" s="1"/>
  <c r="M51" i="9" s="1"/>
  <c r="I53" i="9"/>
  <c r="I52" i="9" s="1"/>
  <c r="I51" i="9" s="1"/>
  <c r="E53" i="9"/>
  <c r="E52" i="9" s="1"/>
  <c r="E51" i="9" s="1"/>
  <c r="J53" i="9"/>
  <c r="J52" i="9" s="1"/>
  <c r="J51" i="9" s="1"/>
  <c r="F53" i="9"/>
  <c r="F52" i="9" s="1"/>
  <c r="F51" i="9" s="1"/>
  <c r="L53" i="9"/>
  <c r="K53" i="9"/>
  <c r="H53" i="9"/>
  <c r="G53" i="9"/>
  <c r="L52" i="9"/>
  <c r="H52" i="9"/>
  <c r="J47" i="9"/>
  <c r="F47" i="9"/>
  <c r="K47" i="9"/>
  <c r="K4" i="9" s="1"/>
  <c r="G47" i="9"/>
  <c r="G4" i="9" s="1"/>
  <c r="M47" i="9"/>
  <c r="L47" i="9"/>
  <c r="I47" i="9"/>
  <c r="H47" i="9"/>
  <c r="E47" i="9"/>
  <c r="J8" i="9"/>
  <c r="F8" i="9"/>
  <c r="M8" i="9"/>
  <c r="L8" i="9"/>
  <c r="K8" i="9"/>
  <c r="I8" i="9"/>
  <c r="H8" i="9"/>
  <c r="G8" i="9"/>
  <c r="E8" i="9"/>
  <c r="L5" i="9"/>
  <c r="L4" i="9" s="1"/>
  <c r="H5" i="9"/>
  <c r="H4" i="9" s="1"/>
  <c r="M5" i="9"/>
  <c r="M4" i="9" s="1"/>
  <c r="I5" i="9"/>
  <c r="I4" i="9" s="1"/>
  <c r="E5" i="9"/>
  <c r="E4" i="9" s="1"/>
  <c r="K5" i="9"/>
  <c r="J5" i="9"/>
  <c r="J4" i="9" s="1"/>
  <c r="J92" i="9" s="1"/>
  <c r="G5" i="9"/>
  <c r="F5" i="9"/>
  <c r="K81" i="8"/>
  <c r="G81" i="8"/>
  <c r="L81" i="8"/>
  <c r="J81" i="8"/>
  <c r="H81" i="8"/>
  <c r="F81" i="8"/>
  <c r="M81" i="8"/>
  <c r="I81" i="8"/>
  <c r="E81" i="8"/>
  <c r="J78" i="8"/>
  <c r="J77" i="8" s="1"/>
  <c r="F78" i="8"/>
  <c r="F77" i="8" s="1"/>
  <c r="M78" i="8"/>
  <c r="M77" i="8" s="1"/>
  <c r="K78" i="8"/>
  <c r="K77" i="8" s="1"/>
  <c r="I78" i="8"/>
  <c r="I77" i="8" s="1"/>
  <c r="G78" i="8"/>
  <c r="G77" i="8" s="1"/>
  <c r="E78" i="8"/>
  <c r="E77" i="8" s="1"/>
  <c r="L78" i="8"/>
  <c r="L77" i="8" s="1"/>
  <c r="H78" i="8"/>
  <c r="H77" i="8" s="1"/>
  <c r="J73" i="8"/>
  <c r="J51" i="8" s="1"/>
  <c r="M73" i="8"/>
  <c r="K73" i="8"/>
  <c r="G73" i="8"/>
  <c r="L73" i="8"/>
  <c r="I73" i="8"/>
  <c r="H73" i="8"/>
  <c r="F73" i="8"/>
  <c r="E73" i="8"/>
  <c r="M68" i="8"/>
  <c r="L68" i="8"/>
  <c r="K68" i="8"/>
  <c r="J68" i="8"/>
  <c r="I68" i="8"/>
  <c r="H68" i="8"/>
  <c r="G68" i="8"/>
  <c r="F68" i="8"/>
  <c r="E68" i="8"/>
  <c r="M65" i="8"/>
  <c r="L65" i="8"/>
  <c r="K65" i="8"/>
  <c r="J65" i="8"/>
  <c r="I65" i="8"/>
  <c r="H65" i="8"/>
  <c r="G65" i="8"/>
  <c r="F65" i="8"/>
  <c r="E65" i="8"/>
  <c r="M64" i="8"/>
  <c r="L64" i="8"/>
  <c r="K64" i="8"/>
  <c r="J64" i="8"/>
  <c r="I64" i="8"/>
  <c r="H64" i="8"/>
  <c r="G64" i="8"/>
  <c r="F64" i="8"/>
  <c r="E64" i="8"/>
  <c r="M59" i="8"/>
  <c r="L59" i="8"/>
  <c r="K59" i="8"/>
  <c r="J59" i="8"/>
  <c r="I59" i="8"/>
  <c r="H59" i="8"/>
  <c r="G59" i="8"/>
  <c r="F59" i="8"/>
  <c r="E59" i="8"/>
  <c r="L56" i="8"/>
  <c r="H56" i="8"/>
  <c r="M56" i="8"/>
  <c r="K56" i="8"/>
  <c r="J56" i="8"/>
  <c r="I56" i="8"/>
  <c r="G56" i="8"/>
  <c r="F56" i="8"/>
  <c r="E56" i="8"/>
  <c r="K53" i="8"/>
  <c r="K52" i="8" s="1"/>
  <c r="K51" i="8" s="1"/>
  <c r="G53" i="8"/>
  <c r="G52" i="8" s="1"/>
  <c r="G51" i="8" s="1"/>
  <c r="M53" i="8"/>
  <c r="L53" i="8"/>
  <c r="J53" i="8"/>
  <c r="I53" i="8"/>
  <c r="H53" i="8"/>
  <c r="F53" i="8"/>
  <c r="E53" i="8"/>
  <c r="M52" i="8"/>
  <c r="M51" i="8" s="1"/>
  <c r="J52" i="8"/>
  <c r="I52" i="8"/>
  <c r="I51" i="8" s="1"/>
  <c r="F52" i="8"/>
  <c r="E52" i="8"/>
  <c r="E51" i="8" s="1"/>
  <c r="F51" i="8"/>
  <c r="K47" i="8"/>
  <c r="G47" i="8"/>
  <c r="L47" i="8"/>
  <c r="H47" i="8"/>
  <c r="M47" i="8"/>
  <c r="J47" i="8"/>
  <c r="I47" i="8"/>
  <c r="F47" i="8"/>
  <c r="E47" i="8"/>
  <c r="J8" i="8"/>
  <c r="F8" i="8"/>
  <c r="M8" i="8"/>
  <c r="L8" i="8"/>
  <c r="K8" i="8"/>
  <c r="I8" i="8"/>
  <c r="H8" i="8"/>
  <c r="G8" i="8"/>
  <c r="E8" i="8"/>
  <c r="L5" i="8"/>
  <c r="L4" i="8" s="1"/>
  <c r="H5" i="8"/>
  <c r="H4" i="8" s="1"/>
  <c r="M5" i="8"/>
  <c r="M4" i="8" s="1"/>
  <c r="M92" i="8" s="1"/>
  <c r="K5" i="8"/>
  <c r="I5" i="8"/>
  <c r="I4" i="8" s="1"/>
  <c r="I92" i="8" s="1"/>
  <c r="G5" i="8"/>
  <c r="E5" i="8"/>
  <c r="E4" i="8" s="1"/>
  <c r="E92" i="8" s="1"/>
  <c r="J5" i="8"/>
  <c r="F5" i="8"/>
  <c r="F4" i="8" s="1"/>
  <c r="F92" i="8" s="1"/>
  <c r="K81" i="7"/>
  <c r="G81" i="7"/>
  <c r="L81" i="7"/>
  <c r="J81" i="7"/>
  <c r="H81" i="7"/>
  <c r="M81" i="7"/>
  <c r="I81" i="7"/>
  <c r="F81" i="7"/>
  <c r="E81" i="7"/>
  <c r="J78" i="7"/>
  <c r="J77" i="7" s="1"/>
  <c r="F78" i="7"/>
  <c r="F77" i="7" s="1"/>
  <c r="K78" i="7"/>
  <c r="K77" i="7" s="1"/>
  <c r="G78" i="7"/>
  <c r="G77" i="7" s="1"/>
  <c r="M78" i="7"/>
  <c r="L78" i="7"/>
  <c r="L77" i="7" s="1"/>
  <c r="I78" i="7"/>
  <c r="H78" i="7"/>
  <c r="H77" i="7" s="1"/>
  <c r="E78" i="7"/>
  <c r="M77" i="7"/>
  <c r="I77" i="7"/>
  <c r="E77" i="7"/>
  <c r="J73" i="7"/>
  <c r="F73" i="7"/>
  <c r="K73" i="7"/>
  <c r="G73" i="7"/>
  <c r="M73" i="7"/>
  <c r="L73" i="7"/>
  <c r="I73" i="7"/>
  <c r="H73" i="7"/>
  <c r="E73" i="7"/>
  <c r="J68" i="7"/>
  <c r="F68" i="7"/>
  <c r="K68" i="7"/>
  <c r="G68" i="7"/>
  <c r="M68" i="7"/>
  <c r="L68" i="7"/>
  <c r="I68" i="7"/>
  <c r="H68" i="7"/>
  <c r="E68" i="7"/>
  <c r="M65" i="7"/>
  <c r="M64" i="7" s="1"/>
  <c r="M51" i="7" s="1"/>
  <c r="I65" i="7"/>
  <c r="I64" i="7" s="1"/>
  <c r="I51" i="7" s="1"/>
  <c r="E65" i="7"/>
  <c r="E64" i="7" s="1"/>
  <c r="E51" i="7" s="1"/>
  <c r="J65" i="7"/>
  <c r="J64" i="7" s="1"/>
  <c r="J51" i="7" s="1"/>
  <c r="F65" i="7"/>
  <c r="F64" i="7" s="1"/>
  <c r="F51" i="7" s="1"/>
  <c r="L65" i="7"/>
  <c r="K65" i="7"/>
  <c r="H65" i="7"/>
  <c r="G65" i="7"/>
  <c r="L64" i="7"/>
  <c r="H64" i="7"/>
  <c r="M59" i="7"/>
  <c r="L59" i="7"/>
  <c r="K59" i="7"/>
  <c r="J59" i="7"/>
  <c r="I59" i="7"/>
  <c r="H59" i="7"/>
  <c r="G59" i="7"/>
  <c r="F59" i="7"/>
  <c r="E59" i="7"/>
  <c r="M56" i="7"/>
  <c r="L56" i="7"/>
  <c r="K56" i="7"/>
  <c r="J56" i="7"/>
  <c r="I56" i="7"/>
  <c r="H56" i="7"/>
  <c r="G56" i="7"/>
  <c r="F56" i="7"/>
  <c r="E56" i="7"/>
  <c r="M53" i="7"/>
  <c r="L53" i="7"/>
  <c r="K53" i="7"/>
  <c r="J53" i="7"/>
  <c r="I53" i="7"/>
  <c r="H53" i="7"/>
  <c r="G53" i="7"/>
  <c r="F53" i="7"/>
  <c r="E53" i="7"/>
  <c r="M52" i="7"/>
  <c r="L52" i="7"/>
  <c r="K52" i="7"/>
  <c r="J52" i="7"/>
  <c r="I52" i="7"/>
  <c r="H52" i="7"/>
  <c r="G52" i="7"/>
  <c r="F52" i="7"/>
  <c r="E52" i="7"/>
  <c r="L51" i="7"/>
  <c r="H51" i="7"/>
  <c r="M47" i="7"/>
  <c r="L47" i="7"/>
  <c r="K47" i="7"/>
  <c r="J47" i="7"/>
  <c r="I47" i="7"/>
  <c r="H47" i="7"/>
  <c r="G47" i="7"/>
  <c r="F47" i="7"/>
  <c r="E47" i="7"/>
  <c r="J8" i="7"/>
  <c r="F8" i="7"/>
  <c r="M8" i="7"/>
  <c r="L8" i="7"/>
  <c r="K8" i="7"/>
  <c r="I8" i="7"/>
  <c r="H8" i="7"/>
  <c r="G8" i="7"/>
  <c r="E8" i="7"/>
  <c r="L5" i="7"/>
  <c r="L4" i="7" s="1"/>
  <c r="L92" i="7" s="1"/>
  <c r="H5" i="7"/>
  <c r="H4" i="7" s="1"/>
  <c r="H92" i="7" s="1"/>
  <c r="M5" i="7"/>
  <c r="M4" i="7" s="1"/>
  <c r="M92" i="7" s="1"/>
  <c r="I5" i="7"/>
  <c r="I4" i="7" s="1"/>
  <c r="I92" i="7" s="1"/>
  <c r="E5" i="7"/>
  <c r="E4" i="7" s="1"/>
  <c r="E92" i="7" s="1"/>
  <c r="K5" i="7"/>
  <c r="J5" i="7"/>
  <c r="J4" i="7" s="1"/>
  <c r="G5" i="7"/>
  <c r="F5" i="7"/>
  <c r="F4" i="7" s="1"/>
  <c r="F92" i="7" s="1"/>
  <c r="K4" i="7"/>
  <c r="G4" i="7"/>
  <c r="K81" i="6"/>
  <c r="G81" i="6"/>
  <c r="L81" i="6"/>
  <c r="H81" i="6"/>
  <c r="M81" i="6"/>
  <c r="J81" i="6"/>
  <c r="I81" i="6"/>
  <c r="F81" i="6"/>
  <c r="E81" i="6"/>
  <c r="J78" i="6"/>
  <c r="J77" i="6" s="1"/>
  <c r="F78" i="6"/>
  <c r="F77" i="6" s="1"/>
  <c r="K78" i="6"/>
  <c r="K77" i="6" s="1"/>
  <c r="G78" i="6"/>
  <c r="G77" i="6" s="1"/>
  <c r="M78" i="6"/>
  <c r="L78" i="6"/>
  <c r="L77" i="6" s="1"/>
  <c r="I78" i="6"/>
  <c r="H78" i="6"/>
  <c r="H77" i="6" s="1"/>
  <c r="E78" i="6"/>
  <c r="M77" i="6"/>
  <c r="I77" i="6"/>
  <c r="E77" i="6"/>
  <c r="K73" i="6"/>
  <c r="G73" i="6"/>
  <c r="L73" i="6"/>
  <c r="J73" i="6"/>
  <c r="H73" i="6"/>
  <c r="F73" i="6"/>
  <c r="M73" i="6"/>
  <c r="I73" i="6"/>
  <c r="E73" i="6"/>
  <c r="K68" i="6"/>
  <c r="G68" i="6"/>
  <c r="L68" i="6"/>
  <c r="J68" i="6"/>
  <c r="H68" i="6"/>
  <c r="F68" i="6"/>
  <c r="M68" i="6"/>
  <c r="I68" i="6"/>
  <c r="E68" i="6"/>
  <c r="J65" i="6"/>
  <c r="J64" i="6" s="1"/>
  <c r="F65" i="6"/>
  <c r="F64" i="6" s="1"/>
  <c r="M65" i="6"/>
  <c r="M64" i="6" s="1"/>
  <c r="K65" i="6"/>
  <c r="K64" i="6" s="1"/>
  <c r="I65" i="6"/>
  <c r="I64" i="6" s="1"/>
  <c r="G65" i="6"/>
  <c r="G64" i="6" s="1"/>
  <c r="E65" i="6"/>
  <c r="E64" i="6" s="1"/>
  <c r="L65" i="6"/>
  <c r="H65" i="6"/>
  <c r="H64" i="6" s="1"/>
  <c r="L59" i="6"/>
  <c r="H59" i="6"/>
  <c r="M59" i="6"/>
  <c r="K59" i="6"/>
  <c r="I59" i="6"/>
  <c r="G59" i="6"/>
  <c r="E59" i="6"/>
  <c r="J59" i="6"/>
  <c r="F59" i="6"/>
  <c r="K56" i="6"/>
  <c r="G56" i="6"/>
  <c r="L56" i="6"/>
  <c r="J56" i="6"/>
  <c r="H56" i="6"/>
  <c r="F56" i="6"/>
  <c r="M56" i="6"/>
  <c r="I56" i="6"/>
  <c r="E56" i="6"/>
  <c r="J53" i="6"/>
  <c r="J52" i="6" s="1"/>
  <c r="F53" i="6"/>
  <c r="F52" i="6" s="1"/>
  <c r="M53" i="6"/>
  <c r="M52" i="6" s="1"/>
  <c r="K53" i="6"/>
  <c r="I53" i="6"/>
  <c r="I52" i="6" s="1"/>
  <c r="I51" i="6" s="1"/>
  <c r="G53" i="6"/>
  <c r="E53" i="6"/>
  <c r="E52" i="6" s="1"/>
  <c r="E51" i="6" s="1"/>
  <c r="L53" i="6"/>
  <c r="L52" i="6" s="1"/>
  <c r="H53" i="6"/>
  <c r="K47" i="6"/>
  <c r="G47" i="6"/>
  <c r="L47" i="6"/>
  <c r="J47" i="6"/>
  <c r="H47" i="6"/>
  <c r="F47" i="6"/>
  <c r="M47" i="6"/>
  <c r="I47" i="6"/>
  <c r="E47" i="6"/>
  <c r="K8" i="6"/>
  <c r="G8" i="6"/>
  <c r="L8" i="6"/>
  <c r="J8" i="6"/>
  <c r="H8" i="6"/>
  <c r="F8" i="6"/>
  <c r="M8" i="6"/>
  <c r="I8" i="6"/>
  <c r="E8" i="6"/>
  <c r="J5" i="6"/>
  <c r="J4" i="6" s="1"/>
  <c r="F5" i="6"/>
  <c r="F4" i="6" s="1"/>
  <c r="M5" i="6"/>
  <c r="M4" i="6" s="1"/>
  <c r="K5" i="6"/>
  <c r="K4" i="6" s="1"/>
  <c r="I5" i="6"/>
  <c r="I4" i="6" s="1"/>
  <c r="I92" i="6" s="1"/>
  <c r="G5" i="6"/>
  <c r="G4" i="6" s="1"/>
  <c r="E5" i="6"/>
  <c r="E4" i="6" s="1"/>
  <c r="E92" i="6" s="1"/>
  <c r="L5" i="6"/>
  <c r="L4" i="6" s="1"/>
  <c r="H5" i="6"/>
  <c r="H4" i="6" s="1"/>
  <c r="M81" i="5"/>
  <c r="I81" i="5"/>
  <c r="E81" i="5"/>
  <c r="L81" i="5"/>
  <c r="J81" i="5"/>
  <c r="H81" i="5"/>
  <c r="F81" i="5"/>
  <c r="K81" i="5"/>
  <c r="G81" i="5"/>
  <c r="L78" i="5"/>
  <c r="L77" i="5" s="1"/>
  <c r="H78" i="5"/>
  <c r="H77" i="5" s="1"/>
  <c r="M78" i="5"/>
  <c r="M77" i="5" s="1"/>
  <c r="K78" i="5"/>
  <c r="K77" i="5" s="1"/>
  <c r="I78" i="5"/>
  <c r="I77" i="5" s="1"/>
  <c r="G78" i="5"/>
  <c r="G77" i="5" s="1"/>
  <c r="E78" i="5"/>
  <c r="E77" i="5" s="1"/>
  <c r="J78" i="5"/>
  <c r="F78" i="5"/>
  <c r="F77" i="5" s="1"/>
  <c r="L73" i="5"/>
  <c r="H73" i="5"/>
  <c r="M73" i="5"/>
  <c r="K73" i="5"/>
  <c r="I73" i="5"/>
  <c r="G73" i="5"/>
  <c r="E73" i="5"/>
  <c r="J73" i="5"/>
  <c r="F73" i="5"/>
  <c r="L68" i="5"/>
  <c r="H68" i="5"/>
  <c r="M68" i="5"/>
  <c r="K68" i="5"/>
  <c r="I68" i="5"/>
  <c r="G68" i="5"/>
  <c r="E68" i="5"/>
  <c r="J68" i="5"/>
  <c r="F68" i="5"/>
  <c r="K65" i="5"/>
  <c r="K64" i="5" s="1"/>
  <c r="G65" i="5"/>
  <c r="G64" i="5" s="1"/>
  <c r="L65" i="5"/>
  <c r="L64" i="5" s="1"/>
  <c r="J65" i="5"/>
  <c r="J64" i="5" s="1"/>
  <c r="H65" i="5"/>
  <c r="H64" i="5" s="1"/>
  <c r="F65" i="5"/>
  <c r="F64" i="5" s="1"/>
  <c r="M65" i="5"/>
  <c r="M64" i="5" s="1"/>
  <c r="I65" i="5"/>
  <c r="I64" i="5" s="1"/>
  <c r="E65" i="5"/>
  <c r="E64" i="5" s="1"/>
  <c r="M59" i="5"/>
  <c r="I59" i="5"/>
  <c r="E59" i="5"/>
  <c r="L59" i="5"/>
  <c r="J59" i="5"/>
  <c r="H59" i="5"/>
  <c r="F59" i="5"/>
  <c r="K59" i="5"/>
  <c r="G59" i="5"/>
  <c r="L56" i="5"/>
  <c r="H56" i="5"/>
  <c r="M56" i="5"/>
  <c r="K56" i="5"/>
  <c r="I56" i="5"/>
  <c r="G56" i="5"/>
  <c r="E56" i="5"/>
  <c r="J56" i="5"/>
  <c r="F56" i="5"/>
  <c r="K53" i="5"/>
  <c r="G53" i="5"/>
  <c r="L53" i="5"/>
  <c r="J53" i="5"/>
  <c r="J52" i="5" s="1"/>
  <c r="H53" i="5"/>
  <c r="F53" i="5"/>
  <c r="F52" i="5" s="1"/>
  <c r="M53" i="5"/>
  <c r="I53" i="5"/>
  <c r="I52" i="5" s="1"/>
  <c r="I51" i="5" s="1"/>
  <c r="E53" i="5"/>
  <c r="L47" i="5"/>
  <c r="H47" i="5"/>
  <c r="M47" i="5"/>
  <c r="K47" i="5"/>
  <c r="I47" i="5"/>
  <c r="G47" i="5"/>
  <c r="E47" i="5"/>
  <c r="J47" i="5"/>
  <c r="F47" i="5"/>
  <c r="L8" i="5"/>
  <c r="H8" i="5"/>
  <c r="M8" i="5"/>
  <c r="K8" i="5"/>
  <c r="I8" i="5"/>
  <c r="G8" i="5"/>
  <c r="E8" i="5"/>
  <c r="J8" i="5"/>
  <c r="F8" i="5"/>
  <c r="K5" i="5"/>
  <c r="G5" i="5"/>
  <c r="L5" i="5"/>
  <c r="J5" i="5"/>
  <c r="H5" i="5"/>
  <c r="F5" i="5"/>
  <c r="M5" i="5"/>
  <c r="I5" i="5"/>
  <c r="E5" i="5"/>
  <c r="J4" i="5"/>
  <c r="F4" i="5"/>
  <c r="J81" i="4"/>
  <c r="F81" i="4"/>
  <c r="M81" i="4"/>
  <c r="K81" i="4"/>
  <c r="I81" i="4"/>
  <c r="G81" i="4"/>
  <c r="E81" i="4"/>
  <c r="L81" i="4"/>
  <c r="H81" i="4"/>
  <c r="M78" i="4"/>
  <c r="M77" i="4" s="1"/>
  <c r="I78" i="4"/>
  <c r="I77" i="4" s="1"/>
  <c r="E78" i="4"/>
  <c r="E77" i="4" s="1"/>
  <c r="L78" i="4"/>
  <c r="L77" i="4" s="1"/>
  <c r="J78" i="4"/>
  <c r="J77" i="4" s="1"/>
  <c r="H78" i="4"/>
  <c r="H77" i="4" s="1"/>
  <c r="F78" i="4"/>
  <c r="F77" i="4" s="1"/>
  <c r="K78" i="4"/>
  <c r="K77" i="4" s="1"/>
  <c r="G78" i="4"/>
  <c r="G77" i="4"/>
  <c r="K73" i="4"/>
  <c r="I73" i="4"/>
  <c r="L73" i="4"/>
  <c r="H73" i="4"/>
  <c r="F73" i="4"/>
  <c r="M73" i="4"/>
  <c r="J73" i="4"/>
  <c r="G73" i="4"/>
  <c r="E73" i="4"/>
  <c r="M68" i="4"/>
  <c r="K68" i="4"/>
  <c r="I68" i="4"/>
  <c r="L68" i="4"/>
  <c r="H68" i="4"/>
  <c r="F68" i="4"/>
  <c r="J68" i="4"/>
  <c r="G68" i="4"/>
  <c r="E68" i="4"/>
  <c r="J65" i="4"/>
  <c r="J64" i="4" s="1"/>
  <c r="H65" i="4"/>
  <c r="H64" i="4" s="1"/>
  <c r="M65" i="4"/>
  <c r="M64" i="4" s="1"/>
  <c r="K65" i="4"/>
  <c r="G65" i="4"/>
  <c r="G64" i="4" s="1"/>
  <c r="E65" i="4"/>
  <c r="E64" i="4" s="1"/>
  <c r="L65" i="4"/>
  <c r="L64" i="4" s="1"/>
  <c r="I65" i="4"/>
  <c r="I64" i="4" s="1"/>
  <c r="F65" i="4"/>
  <c r="F64" i="4" s="1"/>
  <c r="L59" i="4"/>
  <c r="J59" i="4"/>
  <c r="M59" i="4"/>
  <c r="I59" i="4"/>
  <c r="G59" i="4"/>
  <c r="E59" i="4"/>
  <c r="K59" i="4"/>
  <c r="H59" i="4"/>
  <c r="F59" i="4"/>
  <c r="M56" i="4"/>
  <c r="E56" i="4"/>
  <c r="K56" i="4"/>
  <c r="J56" i="4"/>
  <c r="I56" i="4"/>
  <c r="G56" i="4"/>
  <c r="F56" i="4"/>
  <c r="L53" i="4"/>
  <c r="M53" i="4"/>
  <c r="M52" i="4" s="1"/>
  <c r="M51" i="4" s="1"/>
  <c r="J53" i="4"/>
  <c r="J52" i="4" s="1"/>
  <c r="I53" i="4"/>
  <c r="H53" i="4"/>
  <c r="F53" i="4"/>
  <c r="E53" i="4"/>
  <c r="I52" i="4"/>
  <c r="F52" i="4"/>
  <c r="F51" i="4" s="1"/>
  <c r="K47" i="4"/>
  <c r="I47" i="4"/>
  <c r="L47" i="4"/>
  <c r="H47" i="4"/>
  <c r="F47" i="4"/>
  <c r="M47" i="4"/>
  <c r="J47" i="4"/>
  <c r="G47" i="4"/>
  <c r="E47" i="4"/>
  <c r="M8" i="4"/>
  <c r="I8" i="4"/>
  <c r="E8" i="4"/>
  <c r="L8" i="4"/>
  <c r="J8" i="4"/>
  <c r="H8" i="4"/>
  <c r="F8" i="4"/>
  <c r="K8" i="4"/>
  <c r="G8" i="4"/>
  <c r="L5" i="4"/>
  <c r="L4" i="4" s="1"/>
  <c r="H5" i="4"/>
  <c r="H4" i="4" s="1"/>
  <c r="M5" i="4"/>
  <c r="K5" i="4"/>
  <c r="K4" i="4" s="1"/>
  <c r="I5" i="4"/>
  <c r="G5" i="4"/>
  <c r="G4" i="4" s="1"/>
  <c r="E5" i="4"/>
  <c r="J5" i="4"/>
  <c r="F5" i="4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I78" i="3"/>
  <c r="I77" i="3" s="1"/>
  <c r="G78" i="3"/>
  <c r="E78" i="3"/>
  <c r="E77" i="3" s="1"/>
  <c r="L78" i="3"/>
  <c r="H78" i="3"/>
  <c r="J73" i="3"/>
  <c r="F73" i="3"/>
  <c r="M73" i="3"/>
  <c r="K73" i="3"/>
  <c r="I73" i="3"/>
  <c r="G73" i="3"/>
  <c r="E73" i="3"/>
  <c r="L73" i="3"/>
  <c r="H73" i="3"/>
  <c r="J68" i="3"/>
  <c r="F68" i="3"/>
  <c r="M68" i="3"/>
  <c r="K68" i="3"/>
  <c r="I68" i="3"/>
  <c r="G68" i="3"/>
  <c r="E68" i="3"/>
  <c r="L68" i="3"/>
  <c r="H68" i="3"/>
  <c r="M65" i="3"/>
  <c r="M64" i="3" s="1"/>
  <c r="I65" i="3"/>
  <c r="I64" i="3" s="1"/>
  <c r="E65" i="3"/>
  <c r="E64" i="3" s="1"/>
  <c r="L65" i="3"/>
  <c r="L64" i="3" s="1"/>
  <c r="J65" i="3"/>
  <c r="J64" i="3" s="1"/>
  <c r="H65" i="3"/>
  <c r="H64" i="3" s="1"/>
  <c r="F65" i="3"/>
  <c r="F64" i="3" s="1"/>
  <c r="K65" i="3"/>
  <c r="K64" i="3" s="1"/>
  <c r="G65" i="3"/>
  <c r="G64" i="3" s="1"/>
  <c r="K59" i="3"/>
  <c r="G59" i="3"/>
  <c r="L59" i="3"/>
  <c r="J59" i="3"/>
  <c r="H59" i="3"/>
  <c r="F59" i="3"/>
  <c r="M59" i="3"/>
  <c r="I59" i="3"/>
  <c r="E59" i="3"/>
  <c r="J56" i="3"/>
  <c r="F56" i="3"/>
  <c r="M56" i="3"/>
  <c r="K56" i="3"/>
  <c r="I56" i="3"/>
  <c r="G56" i="3"/>
  <c r="E56" i="3"/>
  <c r="L56" i="3"/>
  <c r="H56" i="3"/>
  <c r="M53" i="3"/>
  <c r="I53" i="3"/>
  <c r="E53" i="3"/>
  <c r="L53" i="3"/>
  <c r="L52" i="3" s="1"/>
  <c r="J53" i="3"/>
  <c r="H53" i="3"/>
  <c r="H52" i="3" s="1"/>
  <c r="F53" i="3"/>
  <c r="K53" i="3"/>
  <c r="K52" i="3" s="1"/>
  <c r="G53" i="3"/>
  <c r="G52" i="3" s="1"/>
  <c r="J47" i="3"/>
  <c r="F47" i="3"/>
  <c r="M47" i="3"/>
  <c r="K47" i="3"/>
  <c r="K4" i="3" s="1"/>
  <c r="I47" i="3"/>
  <c r="G47" i="3"/>
  <c r="G4" i="3" s="1"/>
  <c r="E47" i="3"/>
  <c r="L47" i="3"/>
  <c r="H47" i="3"/>
  <c r="M8" i="3"/>
  <c r="J8" i="3"/>
  <c r="I8" i="3"/>
  <c r="F8" i="3"/>
  <c r="E8" i="3"/>
  <c r="L8" i="3"/>
  <c r="K8" i="3"/>
  <c r="H8" i="3"/>
  <c r="G8" i="3"/>
  <c r="M5" i="3"/>
  <c r="L5" i="3"/>
  <c r="L4" i="3" s="1"/>
  <c r="I5" i="3"/>
  <c r="H5" i="3"/>
  <c r="H4" i="3" s="1"/>
  <c r="E5" i="3"/>
  <c r="K5" i="3"/>
  <c r="J5" i="3"/>
  <c r="G5" i="3"/>
  <c r="F5" i="3"/>
  <c r="L81" i="2"/>
  <c r="K81" i="2"/>
  <c r="H81" i="2"/>
  <c r="G81" i="2"/>
  <c r="M81" i="2"/>
  <c r="J81" i="2"/>
  <c r="I81" i="2"/>
  <c r="F81" i="2"/>
  <c r="E81" i="2"/>
  <c r="K78" i="2"/>
  <c r="K77" i="2" s="1"/>
  <c r="J78" i="2"/>
  <c r="J77" i="2" s="1"/>
  <c r="G78" i="2"/>
  <c r="G77" i="2" s="1"/>
  <c r="F78" i="2"/>
  <c r="F77" i="2" s="1"/>
  <c r="M78" i="2"/>
  <c r="L78" i="2"/>
  <c r="L77" i="2" s="1"/>
  <c r="I78" i="2"/>
  <c r="H78" i="2"/>
  <c r="E78" i="2"/>
  <c r="M77" i="2"/>
  <c r="I77" i="2"/>
  <c r="E77" i="2"/>
  <c r="K73" i="2"/>
  <c r="J73" i="2"/>
  <c r="G73" i="2"/>
  <c r="F73" i="2"/>
  <c r="M73" i="2"/>
  <c r="L73" i="2"/>
  <c r="I73" i="2"/>
  <c r="H73" i="2"/>
  <c r="E73" i="2"/>
  <c r="K68" i="2"/>
  <c r="J68" i="2"/>
  <c r="G68" i="2"/>
  <c r="F68" i="2"/>
  <c r="M68" i="2"/>
  <c r="L68" i="2"/>
  <c r="I68" i="2"/>
  <c r="H68" i="2"/>
  <c r="E68" i="2"/>
  <c r="M65" i="2"/>
  <c r="M64" i="2" s="1"/>
  <c r="J65" i="2"/>
  <c r="J64" i="2" s="1"/>
  <c r="I65" i="2"/>
  <c r="I64" i="2" s="1"/>
  <c r="F65" i="2"/>
  <c r="F64" i="2" s="1"/>
  <c r="E65" i="2"/>
  <c r="E64" i="2" s="1"/>
  <c r="L65" i="2"/>
  <c r="K65" i="2"/>
  <c r="K64" i="2" s="1"/>
  <c r="H65" i="2"/>
  <c r="G65" i="2"/>
  <c r="L64" i="2"/>
  <c r="H64" i="2"/>
  <c r="L59" i="2"/>
  <c r="H59" i="2"/>
  <c r="M59" i="2"/>
  <c r="J59" i="2"/>
  <c r="I59" i="2"/>
  <c r="F59" i="2"/>
  <c r="E59" i="2"/>
  <c r="K56" i="2"/>
  <c r="G56" i="2"/>
  <c r="M56" i="2"/>
  <c r="L56" i="2"/>
  <c r="I56" i="2"/>
  <c r="H56" i="2"/>
  <c r="H52" i="2" s="1"/>
  <c r="H51" i="2" s="1"/>
  <c r="E56" i="2"/>
  <c r="J53" i="2"/>
  <c r="F53" i="2"/>
  <c r="L53" i="2"/>
  <c r="K53" i="2"/>
  <c r="K52" i="2" s="1"/>
  <c r="H53" i="2"/>
  <c r="G53" i="2"/>
  <c r="L52" i="2"/>
  <c r="L51" i="2" s="1"/>
  <c r="M47" i="2"/>
  <c r="I47" i="2"/>
  <c r="G47" i="2"/>
  <c r="L47" i="2"/>
  <c r="J47" i="2"/>
  <c r="F47" i="2"/>
  <c r="K47" i="2"/>
  <c r="H47" i="2"/>
  <c r="E47" i="2"/>
  <c r="K8" i="2"/>
  <c r="G8" i="2"/>
  <c r="E8" i="2"/>
  <c r="I8" i="2"/>
  <c r="L8" i="2"/>
  <c r="M8" i="2"/>
  <c r="H8" i="2"/>
  <c r="L5" i="2"/>
  <c r="J5" i="2"/>
  <c r="M5" i="2"/>
  <c r="M4" i="2" s="1"/>
  <c r="I5" i="2"/>
  <c r="G5" i="2"/>
  <c r="G4" i="2" s="1"/>
  <c r="E5" i="2"/>
  <c r="E4" i="2" s="1"/>
  <c r="K5" i="2"/>
  <c r="K4" i="2" s="1"/>
  <c r="H5" i="2"/>
  <c r="H4" i="2" s="1"/>
  <c r="F5" i="2"/>
  <c r="L36" i="1"/>
  <c r="M36" i="1"/>
  <c r="J36" i="1"/>
  <c r="I36" i="1"/>
  <c r="H36" i="1"/>
  <c r="F36" i="1"/>
  <c r="E36" i="1"/>
  <c r="F31" i="1"/>
  <c r="L31" i="1"/>
  <c r="M31" i="1"/>
  <c r="J31" i="1"/>
  <c r="I31" i="1"/>
  <c r="H31" i="1"/>
  <c r="E31" i="1"/>
  <c r="I21" i="1"/>
  <c r="F21" i="1"/>
  <c r="E21" i="1"/>
  <c r="J21" i="1"/>
  <c r="L21" i="1"/>
  <c r="M21" i="1"/>
  <c r="H21" i="1"/>
  <c r="G10" i="1"/>
  <c r="G9" i="1" s="1"/>
  <c r="I10" i="1"/>
  <c r="I9" i="1" s="1"/>
  <c r="M10" i="1"/>
  <c r="M9" i="1" s="1"/>
  <c r="K10" i="1"/>
  <c r="K9" i="1" s="1"/>
  <c r="J10" i="1"/>
  <c r="J9" i="1" s="1"/>
  <c r="F10" i="1"/>
  <c r="F9" i="1" s="1"/>
  <c r="E10" i="1"/>
  <c r="E9" i="1" s="1"/>
  <c r="L4" i="1"/>
  <c r="K4" i="1"/>
  <c r="J4" i="1"/>
  <c r="J40" i="1" s="1"/>
  <c r="H4" i="1"/>
  <c r="G4" i="1"/>
  <c r="F4" i="1"/>
  <c r="F40" i="1" s="1"/>
  <c r="M4" i="1"/>
  <c r="I4" i="1"/>
  <c r="I40" i="1" s="1"/>
  <c r="E4" i="1"/>
  <c r="E40" i="1" s="1"/>
  <c r="E26" i="31" l="1"/>
  <c r="D4" i="29"/>
  <c r="H4" i="29"/>
  <c r="F4" i="29"/>
  <c r="J4" i="29"/>
  <c r="E26" i="13"/>
  <c r="D26" i="17"/>
  <c r="C26" i="17"/>
  <c r="G26" i="17"/>
  <c r="F26" i="17"/>
  <c r="C26" i="19"/>
  <c r="G26" i="19"/>
  <c r="K26" i="19"/>
  <c r="C26" i="21"/>
  <c r="G26" i="21"/>
  <c r="K26" i="21"/>
  <c r="C26" i="25"/>
  <c r="G26" i="25"/>
  <c r="K26" i="25"/>
  <c r="F26" i="25"/>
  <c r="J26" i="25"/>
  <c r="E26" i="25"/>
  <c r="I26" i="25"/>
  <c r="I26" i="27"/>
  <c r="F26" i="27"/>
  <c r="J26" i="27"/>
  <c r="H16" i="17"/>
  <c r="H26" i="17" s="1"/>
  <c r="D26" i="25"/>
  <c r="D26" i="27"/>
  <c r="H26" i="27"/>
  <c r="C26" i="27"/>
  <c r="G26" i="27"/>
  <c r="K26" i="27"/>
  <c r="J4" i="2"/>
  <c r="E92" i="2"/>
  <c r="I4" i="2"/>
  <c r="L4" i="2"/>
  <c r="L92" i="2" s="1"/>
  <c r="M40" i="1"/>
  <c r="F8" i="2"/>
  <c r="F4" i="2" s="1"/>
  <c r="F92" i="2" s="1"/>
  <c r="J8" i="2"/>
  <c r="H77" i="2"/>
  <c r="H92" i="2" s="1"/>
  <c r="G51" i="3"/>
  <c r="H77" i="3"/>
  <c r="H92" i="3" s="1"/>
  <c r="G77" i="3"/>
  <c r="G92" i="3" s="1"/>
  <c r="K77" i="3"/>
  <c r="J4" i="4"/>
  <c r="E52" i="4"/>
  <c r="E51" i="4" s="1"/>
  <c r="J51" i="4"/>
  <c r="G21" i="1"/>
  <c r="G40" i="1" s="1"/>
  <c r="K21" i="1"/>
  <c r="K40" i="1" s="1"/>
  <c r="G36" i="1"/>
  <c r="K36" i="1"/>
  <c r="J4" i="3"/>
  <c r="K51" i="3"/>
  <c r="K92" i="3" s="1"/>
  <c r="H51" i="3"/>
  <c r="L51" i="3"/>
  <c r="L77" i="3"/>
  <c r="E4" i="4"/>
  <c r="E92" i="4" s="1"/>
  <c r="I4" i="4"/>
  <c r="M4" i="4"/>
  <c r="M92" i="4" s="1"/>
  <c r="L92" i="3"/>
  <c r="H10" i="1"/>
  <c r="H9" i="1" s="1"/>
  <c r="H40" i="1" s="1"/>
  <c r="L10" i="1"/>
  <c r="L9" i="1" s="1"/>
  <c r="L40" i="1" s="1"/>
  <c r="G31" i="1"/>
  <c r="K31" i="1"/>
  <c r="G52" i="2"/>
  <c r="E53" i="2"/>
  <c r="E52" i="2" s="1"/>
  <c r="E51" i="2" s="1"/>
  <c r="I53" i="2"/>
  <c r="I52" i="2" s="1"/>
  <c r="I51" i="2" s="1"/>
  <c r="M53" i="2"/>
  <c r="M52" i="2" s="1"/>
  <c r="M51" i="2" s="1"/>
  <c r="M92" i="2" s="1"/>
  <c r="F56" i="2"/>
  <c r="F52" i="2" s="1"/>
  <c r="F51" i="2" s="1"/>
  <c r="J56" i="2"/>
  <c r="J52" i="2" s="1"/>
  <c r="J51" i="2" s="1"/>
  <c r="G59" i="2"/>
  <c r="K59" i="2"/>
  <c r="K51" i="2" s="1"/>
  <c r="K92" i="2" s="1"/>
  <c r="G64" i="2"/>
  <c r="F4" i="3"/>
  <c r="E4" i="3"/>
  <c r="I4" i="3"/>
  <c r="M4" i="3"/>
  <c r="M92" i="3" s="1"/>
  <c r="F52" i="3"/>
  <c r="F51" i="3" s="1"/>
  <c r="J52" i="3"/>
  <c r="J51" i="3" s="1"/>
  <c r="E52" i="3"/>
  <c r="E51" i="3" s="1"/>
  <c r="I52" i="3"/>
  <c r="I51" i="3" s="1"/>
  <c r="M52" i="3"/>
  <c r="M51" i="3" s="1"/>
  <c r="F4" i="4"/>
  <c r="F92" i="4" s="1"/>
  <c r="K64" i="4"/>
  <c r="G53" i="4"/>
  <c r="G52" i="4" s="1"/>
  <c r="G51" i="4" s="1"/>
  <c r="G92" i="4" s="1"/>
  <c r="K53" i="4"/>
  <c r="K52" i="4" s="1"/>
  <c r="E4" i="5"/>
  <c r="E92" i="5" s="1"/>
  <c r="M52" i="5"/>
  <c r="M51" i="5" s="1"/>
  <c r="H52" i="5"/>
  <c r="H51" i="5" s="1"/>
  <c r="L52" i="5"/>
  <c r="L51" i="5" s="1"/>
  <c r="G52" i="5"/>
  <c r="G51" i="5" s="1"/>
  <c r="K52" i="5"/>
  <c r="K51" i="5" s="1"/>
  <c r="J77" i="5"/>
  <c r="H52" i="6"/>
  <c r="H51" i="6" s="1"/>
  <c r="G52" i="6"/>
  <c r="G51" i="6" s="1"/>
  <c r="K52" i="6"/>
  <c r="K51" i="6" s="1"/>
  <c r="F51" i="6"/>
  <c r="J51" i="6"/>
  <c r="L64" i="6"/>
  <c r="I4" i="5"/>
  <c r="I92" i="5" s="1"/>
  <c r="H92" i="6"/>
  <c r="G92" i="6"/>
  <c r="K92" i="6"/>
  <c r="F92" i="6"/>
  <c r="J92" i="6"/>
  <c r="L51" i="6"/>
  <c r="H56" i="4"/>
  <c r="H52" i="4" s="1"/>
  <c r="H51" i="4" s="1"/>
  <c r="H92" i="4" s="1"/>
  <c r="L56" i="4"/>
  <c r="L52" i="4" s="1"/>
  <c r="L51" i="4" s="1"/>
  <c r="L92" i="4" s="1"/>
  <c r="M4" i="5"/>
  <c r="M92" i="5" s="1"/>
  <c r="H4" i="5"/>
  <c r="H92" i="5" s="1"/>
  <c r="L4" i="5"/>
  <c r="L92" i="5" s="1"/>
  <c r="G4" i="5"/>
  <c r="K4" i="5"/>
  <c r="K92" i="5" s="1"/>
  <c r="E52" i="5"/>
  <c r="E51" i="5" s="1"/>
  <c r="F51" i="5"/>
  <c r="F92" i="5" s="1"/>
  <c r="J51" i="5"/>
  <c r="L92" i="6"/>
  <c r="M51" i="6"/>
  <c r="I51" i="4"/>
  <c r="J92" i="5"/>
  <c r="M92" i="6"/>
  <c r="K64" i="7"/>
  <c r="K51" i="7" s="1"/>
  <c r="H51" i="9"/>
  <c r="H92" i="9" s="1"/>
  <c r="K52" i="9"/>
  <c r="K51" i="9" s="1"/>
  <c r="K92" i="9" s="1"/>
  <c r="K64" i="9"/>
  <c r="L77" i="9"/>
  <c r="F4" i="10"/>
  <c r="F92" i="10" s="1"/>
  <c r="M4" i="10"/>
  <c r="M92" i="10" s="1"/>
  <c r="J92" i="7"/>
  <c r="G4" i="8"/>
  <c r="G92" i="8" s="1"/>
  <c r="K4" i="8"/>
  <c r="K92" i="8" s="1"/>
  <c r="L52" i="8"/>
  <c r="L51" i="8" s="1"/>
  <c r="F4" i="9"/>
  <c r="F92" i="9" s="1"/>
  <c r="E92" i="9"/>
  <c r="I92" i="9"/>
  <c r="M92" i="9"/>
  <c r="L92" i="9"/>
  <c r="L51" i="9"/>
  <c r="K92" i="7"/>
  <c r="G64" i="7"/>
  <c r="G51" i="7" s="1"/>
  <c r="G92" i="7" s="1"/>
  <c r="J4" i="8"/>
  <c r="J92" i="8" s="1"/>
  <c r="H52" i="8"/>
  <c r="H51" i="8" s="1"/>
  <c r="G52" i="9"/>
  <c r="G64" i="9"/>
  <c r="H92" i="8"/>
  <c r="L92" i="8"/>
  <c r="F92" i="3" l="1"/>
  <c r="I92" i="4"/>
  <c r="I92" i="2"/>
  <c r="G51" i="2"/>
  <c r="G92" i="2" s="1"/>
  <c r="J92" i="2"/>
  <c r="G92" i="5"/>
  <c r="K51" i="4"/>
  <c r="K92" i="4" s="1"/>
  <c r="I92" i="3"/>
  <c r="J92" i="3"/>
  <c r="J92" i="4"/>
  <c r="G51" i="9"/>
  <c r="G92" i="9" s="1"/>
  <c r="E92" i="3"/>
</calcChain>
</file>

<file path=xl/sharedStrings.xml><?xml version="1.0" encoding="utf-8"?>
<sst xmlns="http://schemas.openxmlformats.org/spreadsheetml/2006/main" count="13219" uniqueCount="198">
  <si>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</si>
  <si>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</si>
  <si>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</si>
  <si>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</si>
  <si>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</si>
  <si>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</si>
  <si>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</si>
  <si>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</si>
  <si>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</si>
  <si>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</si>
  <si>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</si>
  <si>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</si>
  <si>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</si>
  <si>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</si>
  <si>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</si>
  <si>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</si>
  <si>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</si>
  <si>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</si>
  <si>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</si>
  <si>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</si>
  <si>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</si>
  <si>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</si>
  <si>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</si>
  <si>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</si>
  <si>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</si>
  <si>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</si>
  <si>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</si>
  <si>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</si>
  <si>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</si>
  <si>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</si>
  <si>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</si>
  <si>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</si>
  <si>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</si>
  <si>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</si>
  <si>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</si>
  <si>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</si>
  <si>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</si>
  <si>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</si>
  <si>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</si>
  <si>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</si>
  <si>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</si>
  <si>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</si>
  <si>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</si>
  <si>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</si>
  <si>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</si>
  <si>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</si>
  <si>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</si>
  <si>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</si>
  <si>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</si>
  <si>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</si>
  <si>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</si>
  <si>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</si>
  <si>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</si>
  <si>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</si>
  <si>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</si>
  <si>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</si>
  <si>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</si>
  <si>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</si>
  <si>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</si>
  <si>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</si>
  <si>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</si>
  <si>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</si>
  <si>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</si>
  <si>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</si>
  <si>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</si>
  <si>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</si>
  <si>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</si>
  <si>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</si>
  <si>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</si>
  <si>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</si>
  <si>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</si>
  <si>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</si>
  <si>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</si>
  <si>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</si>
  <si>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</si>
  <si>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</si>
  <si>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</si>
  <si>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</si>
  <si>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</si>
  <si>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</si>
  <si>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</si>
  <si>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</si>
  <si>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</si>
  <si>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</si>
  <si>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</si>
  <si>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</si>
  <si>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</si>
  <si>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</si>
  <si>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</si>
  <si>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</si>
  <si>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</si>
  <si>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</si>
  <si>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</si>
  <si>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</si>
  <si>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</si>
  <si>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</si>
  <si>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</si>
  <si>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</si>
  <si>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</si>
  <si>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</si>
  <si>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</si>
  <si>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</si>
  <si>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</si>
  <si>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</si>
  <si>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</si>
  <si>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</si>
  <si>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</si>
  <si>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</si>
  <si>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</si>
  <si>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</si>
  <si>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</si>
  <si>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</si>
  <si>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</si>
  <si>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</si>
  <si>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</si>
  <si>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</si>
  <si>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</si>
  <si>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</si>
  <si>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Total payments and estimates</t>
  </si>
  <si>
    <t>Transfers and subsidies to:</t>
  </si>
  <si>
    <t>Transfers received</t>
  </si>
  <si>
    <t xml:space="preserve">Sales of capital assets </t>
  </si>
  <si>
    <t>2011/12</t>
  </si>
  <si>
    <t>2012/13</t>
  </si>
  <si>
    <t>2014/15</t>
  </si>
  <si>
    <t>2013/14</t>
  </si>
  <si>
    <t>1. Administration</t>
  </si>
  <si>
    <t>2. Sustainable Resource Management</t>
  </si>
  <si>
    <t>3. Farmer Support And Development</t>
  </si>
  <si>
    <t>4. Veterianary Services</t>
  </si>
  <si>
    <t>5. Research And Technology Development</t>
  </si>
  <si>
    <t>6. Agricultural Economics Services</t>
  </si>
  <si>
    <t>7. Structured Agricultural Education And Training</t>
  </si>
  <si>
    <t>Table B.1: Specification of receipts: Rural Development And Agrarian Reform</t>
  </si>
  <si>
    <t>Table B.2: Payments and estimates by economic classification: Rural Development And Agrarian Reform</t>
  </si>
  <si>
    <t>2010/11</t>
  </si>
  <si>
    <t>2016/17</t>
  </si>
  <si>
    <t>2015/16</t>
  </si>
  <si>
    <t>8. Rural Development Coordination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</si>
  <si>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</si>
  <si>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</si>
  <si>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</si>
  <si>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</si>
  <si>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</si>
  <si>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</si>
  <si>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9. </t>
  </si>
  <si>
    <t>1. Office Of The Mec</t>
  </si>
  <si>
    <t>2. Senior Management</t>
  </si>
  <si>
    <t>3. Corporate Services</t>
  </si>
  <si>
    <t>4. Financial Management</t>
  </si>
  <si>
    <t>5. Communication Services</t>
  </si>
  <si>
    <t>1. Engineering Services</t>
  </si>
  <si>
    <t xml:space="preserve">2. Land Care </t>
  </si>
  <si>
    <t>3. Land Use Management</t>
  </si>
  <si>
    <t>4. Disaster Risk Management</t>
  </si>
  <si>
    <t>1. Farmer  Settlement</t>
  </si>
  <si>
    <t>2. Extension And Advisory  Services</t>
  </si>
  <si>
    <t>3. Food Security</t>
  </si>
  <si>
    <t>1. Animal Health</t>
  </si>
  <si>
    <t>2. Export Control</t>
  </si>
  <si>
    <t>3. Veterinary Public Health</t>
  </si>
  <si>
    <t>4. Veterinary Laboratory Services</t>
  </si>
  <si>
    <t>1. Research</t>
  </si>
  <si>
    <t>2. Technology Transfer Services</t>
  </si>
  <si>
    <t>3. Infrastructure Support Services</t>
  </si>
  <si>
    <t>1. Agric-Business Development &amp; Support</t>
  </si>
  <si>
    <t>2. Macro-Economics &amp; Statistics</t>
  </si>
  <si>
    <t>1. Higher Education And Training</t>
  </si>
  <si>
    <t>2. Further Education &amp; Training (Fet)</t>
  </si>
  <si>
    <t>1. Development Planning And Monitoring</t>
  </si>
  <si>
    <t>2. Social Facilitation</t>
  </si>
  <si>
    <t>Table 3: Summary of departmental receipts collection</t>
  </si>
  <si>
    <t>Table 4: Summary of payments and estimates by programme: Rural Development And Agrarian Reform</t>
  </si>
  <si>
    <t>Table 5: Summary of provincial payments and estimates by economic classification: Rural Development And Agrarian Reform</t>
  </si>
  <si>
    <t>Table 12: Summary of payments and estimates by sub-programme: Administration</t>
  </si>
  <si>
    <t>Table 13: Summary of payments and estimates by economic classification: Administration</t>
  </si>
  <si>
    <t>Table 14: Summary of payments and estimates by sub-programme: Sustainable Resource Management</t>
  </si>
  <si>
    <t>Table 15: Summary of payments and estimates by economic classification: Sustainable Resource Management</t>
  </si>
  <si>
    <t>Table 17: Summary of payments and estimates by sub-programme: Farmer Support And Development</t>
  </si>
  <si>
    <t>Table 18: Summary of payments and estimates by economic classification: Farmer Support And Development</t>
  </si>
  <si>
    <t>Table 20: Summary of payments and estimates by sub-programme: Veterianary Services</t>
  </si>
  <si>
    <t>Table 21: Summary of payments and estimates by economic classification: Veterianary Services</t>
  </si>
  <si>
    <t>Table 23: Summary of payments and estimates by sub-programme: Research And Technology Development</t>
  </si>
  <si>
    <t>Table 24: Summary of payments and estimates by economic classification: Research And Technology Development</t>
  </si>
  <si>
    <t>Table 26: Summary of payments and estimates by sub-programme: Agricultural Economics Services</t>
  </si>
  <si>
    <t>Table 27: Summary of payments and estimates by economic classification: Agricultural Economics Services</t>
  </si>
  <si>
    <t>Table 28: Summary of payments and estimates by sub-programme: Structured Agricultural Education And Training</t>
  </si>
  <si>
    <t>Table 29: Summary of payments and estimates by economic classification: Structured Agricultural Education And Training</t>
  </si>
  <si>
    <t>Table 30: Summary of payments and estimates by sub-programme: Rural Development Coordination</t>
  </si>
  <si>
    <t>Table 31: Summary of payments and estimates by economic classification: Rural Development Coordination</t>
  </si>
  <si>
    <t>Table B.2A: Payments and estimates by economic classification: Administration</t>
  </si>
  <si>
    <t>Table B.2B: Payments and estimates by economic classification: Sustainable Resource Management</t>
  </si>
  <si>
    <t>Table B.2C: Payments and estimates by economic classification: Farmer Support And Development</t>
  </si>
  <si>
    <t>Table B.2D: Payments and estimates by economic classification: Veterianary Services</t>
  </si>
  <si>
    <t>Table B.2E: Payments and estimates by economic classification: Research And Technology Development</t>
  </si>
  <si>
    <t>Table B.2F: Payments and estimates by economic classification: Agricultural Economics Services</t>
  </si>
  <si>
    <t>Table B.2G: Payments and estimates by economic classification: Structured Agricultural Education And Training</t>
  </si>
  <si>
    <t>Table B.2H: Payments and estimates by economic classification: Rural Development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</si>
</sst>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171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3501</v>
      </c>
      <c r="D9" s="157">
        <v>2764.5</v>
      </c>
      <c r="E9" s="157">
        <v>2896</v>
      </c>
      <c r="F9" s="156">
        <v>6315</v>
      </c>
      <c r="G9" s="157">
        <v>6315</v>
      </c>
      <c r="H9" s="158">
        <v>6320</v>
      </c>
      <c r="I9" s="157">
        <v>7406</v>
      </c>
      <c r="J9" s="157">
        <v>7002</v>
      </c>
      <c r="K9" s="157">
        <v>7373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120</v>
      </c>
      <c r="C10" s="157">
        <v>0</v>
      </c>
      <c r="D10" s="157">
        <v>0</v>
      </c>
      <c r="E10" s="157">
        <v>83355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0</v>
      </c>
      <c r="D11" s="157">
        <v>0</v>
      </c>
      <c r="E11" s="157">
        <v>2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16952.5</v>
      </c>
      <c r="D12" s="157">
        <v>2</v>
      </c>
      <c r="E12" s="157">
        <v>0</v>
      </c>
      <c r="F12" s="156">
        <v>28</v>
      </c>
      <c r="G12" s="157">
        <v>28</v>
      </c>
      <c r="H12" s="158">
        <v>28</v>
      </c>
      <c r="I12" s="157">
        <v>30</v>
      </c>
      <c r="J12" s="157">
        <v>31</v>
      </c>
      <c r="K12" s="157">
        <v>33</v>
      </c>
      <c r="Z12" s="163"/>
    </row>
    <row r="13" spans="1:27" s="18" customFormat="1" ht="12.75" customHeight="1" x14ac:dyDescent="0.2">
      <c r="A13" s="70"/>
      <c r="B13" s="151" t="s">
        <v>121</v>
      </c>
      <c r="C13" s="157">
        <v>1478</v>
      </c>
      <c r="D13" s="157">
        <v>1765</v>
      </c>
      <c r="E13" s="157">
        <v>2104</v>
      </c>
      <c r="F13" s="156">
        <v>34</v>
      </c>
      <c r="G13" s="157">
        <v>34</v>
      </c>
      <c r="H13" s="158">
        <v>29</v>
      </c>
      <c r="I13" s="157">
        <v>36</v>
      </c>
      <c r="J13" s="157">
        <v>38</v>
      </c>
      <c r="K13" s="157">
        <v>40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1047.5</v>
      </c>
      <c r="D14" s="160">
        <v>5267</v>
      </c>
      <c r="E14" s="160">
        <v>1830</v>
      </c>
      <c r="F14" s="159">
        <v>950</v>
      </c>
      <c r="G14" s="160">
        <v>950</v>
      </c>
      <c r="H14" s="161">
        <v>18003</v>
      </c>
      <c r="I14" s="160">
        <v>1007</v>
      </c>
      <c r="J14" s="160">
        <v>1131</v>
      </c>
      <c r="K14" s="160">
        <v>1191</v>
      </c>
      <c r="Z14" s="163"/>
    </row>
    <row r="15" spans="1:27" s="18" customFormat="1" ht="12.75" customHeight="1" x14ac:dyDescent="0.25">
      <c r="A15" s="144"/>
      <c r="B15" s="145" t="s">
        <v>40</v>
      </c>
      <c r="C15" s="167">
        <f>SUM(C5:C14)</f>
        <v>22979</v>
      </c>
      <c r="D15" s="167">
        <f t="shared" ref="D15:K15" si="1">SUM(D5:D14)</f>
        <v>9798.5</v>
      </c>
      <c r="E15" s="167">
        <f t="shared" si="1"/>
        <v>90187</v>
      </c>
      <c r="F15" s="168">
        <f t="shared" si="1"/>
        <v>7327</v>
      </c>
      <c r="G15" s="167">
        <f t="shared" si="1"/>
        <v>7327</v>
      </c>
      <c r="H15" s="169">
        <f t="shared" si="1"/>
        <v>24380</v>
      </c>
      <c r="I15" s="167">
        <f t="shared" si="1"/>
        <v>8479</v>
      </c>
      <c r="J15" s="167">
        <f t="shared" si="1"/>
        <v>8202</v>
      </c>
      <c r="K15" s="167">
        <f t="shared" si="1"/>
        <v>8637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158</v>
      </c>
      <c r="C4" s="157">
        <v>176917</v>
      </c>
      <c r="D4" s="157">
        <v>189419</v>
      </c>
      <c r="E4" s="157">
        <v>203860</v>
      </c>
      <c r="F4" s="152">
        <v>230366</v>
      </c>
      <c r="G4" s="153">
        <v>220415</v>
      </c>
      <c r="H4" s="154">
        <v>220415</v>
      </c>
      <c r="I4" s="157">
        <v>231326</v>
      </c>
      <c r="J4" s="157">
        <v>241540</v>
      </c>
      <c r="K4" s="157">
        <v>256277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159</v>
      </c>
      <c r="C5" s="157">
        <v>5517</v>
      </c>
      <c r="D5" s="157">
        <v>5459</v>
      </c>
      <c r="E5" s="157">
        <v>5431</v>
      </c>
      <c r="F5" s="156">
        <v>6944</v>
      </c>
      <c r="G5" s="157">
        <v>6110</v>
      </c>
      <c r="H5" s="158">
        <v>6110</v>
      </c>
      <c r="I5" s="157">
        <v>6587</v>
      </c>
      <c r="J5" s="157">
        <v>6980</v>
      </c>
      <c r="K5" s="157">
        <v>7468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65" t="s">
        <v>160</v>
      </c>
      <c r="C6" s="157">
        <v>8251</v>
      </c>
      <c r="D6" s="157">
        <v>8592</v>
      </c>
      <c r="E6" s="157">
        <v>9220</v>
      </c>
      <c r="F6" s="156">
        <v>10148</v>
      </c>
      <c r="G6" s="157">
        <v>10878</v>
      </c>
      <c r="H6" s="158">
        <v>10878</v>
      </c>
      <c r="I6" s="157">
        <v>10613</v>
      </c>
      <c r="J6" s="157">
        <v>11073</v>
      </c>
      <c r="K6" s="157">
        <v>11666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161</v>
      </c>
      <c r="C7" s="157">
        <v>9717</v>
      </c>
      <c r="D7" s="157">
        <v>11238</v>
      </c>
      <c r="E7" s="157">
        <v>12198</v>
      </c>
      <c r="F7" s="156">
        <v>11193</v>
      </c>
      <c r="G7" s="157">
        <v>12231</v>
      </c>
      <c r="H7" s="158">
        <v>12231</v>
      </c>
      <c r="I7" s="157">
        <v>11652</v>
      </c>
      <c r="J7" s="157">
        <v>12088</v>
      </c>
      <c r="K7" s="157">
        <v>12730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200402</v>
      </c>
      <c r="D19" s="103">
        <f t="shared" ref="D19:K19" si="1">SUM(D4:D18)</f>
        <v>214708</v>
      </c>
      <c r="E19" s="103">
        <f t="shared" si="1"/>
        <v>230709</v>
      </c>
      <c r="F19" s="104">
        <f t="shared" si="1"/>
        <v>258651</v>
      </c>
      <c r="G19" s="103">
        <f t="shared" si="1"/>
        <v>249634</v>
      </c>
      <c r="H19" s="105">
        <f t="shared" si="1"/>
        <v>249634</v>
      </c>
      <c r="I19" s="103">
        <f t="shared" si="1"/>
        <v>260178</v>
      </c>
      <c r="J19" s="103">
        <f t="shared" si="1"/>
        <v>271681</v>
      </c>
      <c r="K19" s="103">
        <f t="shared" si="1"/>
        <v>288141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181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196625</v>
      </c>
      <c r="D4" s="148">
        <f t="shared" ref="D4:K4" si="0">SUM(D5:D7)</f>
        <v>206485</v>
      </c>
      <c r="E4" s="148">
        <f t="shared" si="0"/>
        <v>226549</v>
      </c>
      <c r="F4" s="149">
        <f t="shared" si="0"/>
        <v>247955</v>
      </c>
      <c r="G4" s="148">
        <f t="shared" si="0"/>
        <v>242325</v>
      </c>
      <c r="H4" s="150">
        <f t="shared" si="0"/>
        <v>242325</v>
      </c>
      <c r="I4" s="148">
        <f t="shared" si="0"/>
        <v>256475</v>
      </c>
      <c r="J4" s="148">
        <f t="shared" si="0"/>
        <v>266748</v>
      </c>
      <c r="K4" s="148">
        <f t="shared" si="0"/>
        <v>282952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171186</v>
      </c>
      <c r="D5" s="153">
        <v>175783</v>
      </c>
      <c r="E5" s="153">
        <v>187693</v>
      </c>
      <c r="F5" s="152">
        <v>195886</v>
      </c>
      <c r="G5" s="153">
        <v>196427</v>
      </c>
      <c r="H5" s="154">
        <v>196427</v>
      </c>
      <c r="I5" s="153">
        <v>207932</v>
      </c>
      <c r="J5" s="153">
        <v>219160</v>
      </c>
      <c r="K5" s="154">
        <v>230775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25439</v>
      </c>
      <c r="D6" s="157">
        <v>30702</v>
      </c>
      <c r="E6" s="157">
        <v>38856</v>
      </c>
      <c r="F6" s="156">
        <v>52069</v>
      </c>
      <c r="G6" s="157">
        <v>45898</v>
      </c>
      <c r="H6" s="158">
        <v>45898</v>
      </c>
      <c r="I6" s="157">
        <v>48543</v>
      </c>
      <c r="J6" s="157">
        <v>47588</v>
      </c>
      <c r="K6" s="158">
        <v>52177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3500</v>
      </c>
      <c r="D8" s="148">
        <f t="shared" ref="D8:K8" si="1">SUM(D9:D15)</f>
        <v>3197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3500</v>
      </c>
      <c r="D15" s="160">
        <v>3197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277</v>
      </c>
      <c r="D16" s="148">
        <f t="shared" ref="D16:K16" si="2">SUM(D17:D23)</f>
        <v>1096</v>
      </c>
      <c r="E16" s="148">
        <f t="shared" si="2"/>
        <v>4160</v>
      </c>
      <c r="F16" s="149">
        <f t="shared" si="2"/>
        <v>10696</v>
      </c>
      <c r="G16" s="148">
        <f t="shared" si="2"/>
        <v>7309</v>
      </c>
      <c r="H16" s="150">
        <f t="shared" si="2"/>
        <v>7309</v>
      </c>
      <c r="I16" s="148">
        <f t="shared" si="2"/>
        <v>3703</v>
      </c>
      <c r="J16" s="148">
        <f t="shared" si="2"/>
        <v>4933</v>
      </c>
      <c r="K16" s="148">
        <f t="shared" si="2"/>
        <v>5189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1000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277</v>
      </c>
      <c r="D18" s="157">
        <v>591</v>
      </c>
      <c r="E18" s="157">
        <v>591</v>
      </c>
      <c r="F18" s="156">
        <v>4474</v>
      </c>
      <c r="G18" s="157">
        <v>2497</v>
      </c>
      <c r="H18" s="158">
        <v>2497</v>
      </c>
      <c r="I18" s="157">
        <v>3703</v>
      </c>
      <c r="J18" s="157">
        <v>4933</v>
      </c>
      <c r="K18" s="158">
        <v>5189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505</v>
      </c>
      <c r="E21" s="157">
        <v>3569</v>
      </c>
      <c r="F21" s="156">
        <v>5222</v>
      </c>
      <c r="G21" s="157">
        <v>4812</v>
      </c>
      <c r="H21" s="158">
        <v>4812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3930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200402</v>
      </c>
      <c r="D26" s="103">
        <f t="shared" ref="D26:K26" si="3">+D4+D8+D16+D24</f>
        <v>214708</v>
      </c>
      <c r="E26" s="103">
        <f t="shared" si="3"/>
        <v>230709</v>
      </c>
      <c r="F26" s="104">
        <f t="shared" si="3"/>
        <v>258651</v>
      </c>
      <c r="G26" s="103">
        <f t="shared" si="3"/>
        <v>249634</v>
      </c>
      <c r="H26" s="105">
        <f t="shared" si="3"/>
        <v>249634</v>
      </c>
      <c r="I26" s="103">
        <f t="shared" si="3"/>
        <v>260178</v>
      </c>
      <c r="J26" s="103">
        <f t="shared" si="3"/>
        <v>271681</v>
      </c>
      <c r="K26" s="103">
        <f t="shared" si="3"/>
        <v>288141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182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162</v>
      </c>
      <c r="C4" s="157">
        <v>83577</v>
      </c>
      <c r="D4" s="157">
        <v>85536</v>
      </c>
      <c r="E4" s="157">
        <v>90186</v>
      </c>
      <c r="F4" s="152">
        <v>100525</v>
      </c>
      <c r="G4" s="153">
        <v>106279</v>
      </c>
      <c r="H4" s="154">
        <v>109266</v>
      </c>
      <c r="I4" s="157">
        <v>95444</v>
      </c>
      <c r="J4" s="157">
        <v>98089</v>
      </c>
      <c r="K4" s="157">
        <v>101987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163</v>
      </c>
      <c r="C5" s="157">
        <v>2694</v>
      </c>
      <c r="D5" s="157">
        <v>2734</v>
      </c>
      <c r="E5" s="157">
        <v>2867</v>
      </c>
      <c r="F5" s="156">
        <v>3486</v>
      </c>
      <c r="G5" s="157">
        <v>3421</v>
      </c>
      <c r="H5" s="158">
        <v>4730</v>
      </c>
      <c r="I5" s="157">
        <v>2901</v>
      </c>
      <c r="J5" s="157">
        <v>2867</v>
      </c>
      <c r="K5" s="157">
        <v>3019</v>
      </c>
      <c r="Z5" s="163">
        <f t="shared" si="0"/>
        <v>1</v>
      </c>
      <c r="AA5" s="41">
        <v>7</v>
      </c>
    </row>
    <row r="6" spans="1:27" s="18" customFormat="1" ht="12.75" customHeight="1" x14ac:dyDescent="0.2">
      <c r="A6" s="70"/>
      <c r="B6" s="165" t="s">
        <v>164</v>
      </c>
      <c r="C6" s="157">
        <v>2157</v>
      </c>
      <c r="D6" s="157">
        <v>2017</v>
      </c>
      <c r="E6" s="157">
        <v>691</v>
      </c>
      <c r="F6" s="156">
        <v>1229</v>
      </c>
      <c r="G6" s="157">
        <v>1229</v>
      </c>
      <c r="H6" s="158">
        <v>1229</v>
      </c>
      <c r="I6" s="157">
        <v>1750</v>
      </c>
      <c r="J6" s="157">
        <v>1812</v>
      </c>
      <c r="K6" s="157">
        <v>1908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88428</v>
      </c>
      <c r="D19" s="103">
        <f t="shared" ref="D19:K19" si="1">SUM(D4:D18)</f>
        <v>90287</v>
      </c>
      <c r="E19" s="103">
        <f t="shared" si="1"/>
        <v>93744</v>
      </c>
      <c r="F19" s="104">
        <f t="shared" si="1"/>
        <v>105240</v>
      </c>
      <c r="G19" s="103">
        <f t="shared" si="1"/>
        <v>110929</v>
      </c>
      <c r="H19" s="105">
        <f t="shared" si="1"/>
        <v>115225</v>
      </c>
      <c r="I19" s="103">
        <f t="shared" si="1"/>
        <v>100095</v>
      </c>
      <c r="J19" s="103">
        <f t="shared" si="1"/>
        <v>102768</v>
      </c>
      <c r="K19" s="103">
        <f t="shared" si="1"/>
        <v>106914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72893</v>
      </c>
      <c r="D4" s="148">
        <f t="shared" ref="D4:K4" si="0">SUM(D5:D7)</f>
        <v>72617</v>
      </c>
      <c r="E4" s="148">
        <f t="shared" si="0"/>
        <v>77817</v>
      </c>
      <c r="F4" s="149">
        <f t="shared" si="0"/>
        <v>86356</v>
      </c>
      <c r="G4" s="148">
        <f t="shared" si="0"/>
        <v>91554</v>
      </c>
      <c r="H4" s="150">
        <f t="shared" si="0"/>
        <v>95850</v>
      </c>
      <c r="I4" s="148">
        <f t="shared" si="0"/>
        <v>93240</v>
      </c>
      <c r="J4" s="148">
        <f t="shared" si="0"/>
        <v>96490</v>
      </c>
      <c r="K4" s="148">
        <f t="shared" si="0"/>
        <v>101926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65107</v>
      </c>
      <c r="D5" s="153">
        <v>65054</v>
      </c>
      <c r="E5" s="153">
        <v>68514</v>
      </c>
      <c r="F5" s="152">
        <v>73375</v>
      </c>
      <c r="G5" s="153">
        <v>79975</v>
      </c>
      <c r="H5" s="154">
        <v>84271</v>
      </c>
      <c r="I5" s="153">
        <v>79644</v>
      </c>
      <c r="J5" s="153">
        <v>83945</v>
      </c>
      <c r="K5" s="154">
        <v>88394</v>
      </c>
      <c r="AA5" s="41">
        <v>7</v>
      </c>
    </row>
    <row r="6" spans="1:27" s="18" customFormat="1" ht="12.75" customHeight="1" x14ac:dyDescent="0.25">
      <c r="A6" s="64"/>
      <c r="B6" s="114" t="s">
        <v>45</v>
      </c>
      <c r="C6" s="156">
        <v>7786</v>
      </c>
      <c r="D6" s="157">
        <v>7563</v>
      </c>
      <c r="E6" s="157">
        <v>9303</v>
      </c>
      <c r="F6" s="156">
        <v>12981</v>
      </c>
      <c r="G6" s="157">
        <v>11579</v>
      </c>
      <c r="H6" s="158">
        <v>11579</v>
      </c>
      <c r="I6" s="157">
        <v>13596</v>
      </c>
      <c r="J6" s="157">
        <v>12545</v>
      </c>
      <c r="K6" s="158">
        <v>13532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15496</v>
      </c>
      <c r="D8" s="148">
        <f t="shared" ref="D8:K8" si="1">SUM(D9:D15)</f>
        <v>16230</v>
      </c>
      <c r="E8" s="148">
        <f t="shared" si="1"/>
        <v>14757</v>
      </c>
      <c r="F8" s="149">
        <f t="shared" si="1"/>
        <v>18059</v>
      </c>
      <c r="G8" s="148">
        <f t="shared" si="1"/>
        <v>18059</v>
      </c>
      <c r="H8" s="150">
        <f t="shared" si="1"/>
        <v>18059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15496</v>
      </c>
      <c r="D10" s="157">
        <v>16230</v>
      </c>
      <c r="E10" s="157">
        <v>14757</v>
      </c>
      <c r="F10" s="156">
        <v>18059</v>
      </c>
      <c r="G10" s="157">
        <v>18059</v>
      </c>
      <c r="H10" s="158">
        <v>18059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39</v>
      </c>
      <c r="D16" s="148">
        <f t="shared" ref="D16:K16" si="2">SUM(D17:D23)</f>
        <v>1440</v>
      </c>
      <c r="E16" s="148">
        <f t="shared" si="2"/>
        <v>1170</v>
      </c>
      <c r="F16" s="149">
        <f t="shared" si="2"/>
        <v>825</v>
      </c>
      <c r="G16" s="148">
        <f t="shared" si="2"/>
        <v>1316</v>
      </c>
      <c r="H16" s="150">
        <f t="shared" si="2"/>
        <v>1316</v>
      </c>
      <c r="I16" s="148">
        <f t="shared" si="2"/>
        <v>6855</v>
      </c>
      <c r="J16" s="148">
        <f t="shared" si="2"/>
        <v>6278</v>
      </c>
      <c r="K16" s="148">
        <f t="shared" si="2"/>
        <v>4988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39</v>
      </c>
      <c r="D18" s="157">
        <v>1299</v>
      </c>
      <c r="E18" s="157">
        <v>998</v>
      </c>
      <c r="F18" s="156">
        <v>606</v>
      </c>
      <c r="G18" s="157">
        <v>1097</v>
      </c>
      <c r="H18" s="158">
        <v>1097</v>
      </c>
      <c r="I18" s="157">
        <v>1146</v>
      </c>
      <c r="J18" s="157">
        <v>468</v>
      </c>
      <c r="K18" s="158">
        <v>703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141</v>
      </c>
      <c r="E21" s="157">
        <v>172</v>
      </c>
      <c r="F21" s="156">
        <v>219</v>
      </c>
      <c r="G21" s="157">
        <v>219</v>
      </c>
      <c r="H21" s="158">
        <v>219</v>
      </c>
      <c r="I21" s="157">
        <v>5709</v>
      </c>
      <c r="J21" s="157">
        <v>5810</v>
      </c>
      <c r="K21" s="158">
        <v>4285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88428</v>
      </c>
      <c r="D26" s="103">
        <f t="shared" ref="D26:K26" si="3">+D4+D8+D16+D24</f>
        <v>90287</v>
      </c>
      <c r="E26" s="103">
        <f t="shared" si="3"/>
        <v>93744</v>
      </c>
      <c r="F26" s="104">
        <f t="shared" si="3"/>
        <v>105240</v>
      </c>
      <c r="G26" s="103">
        <f t="shared" si="3"/>
        <v>110929</v>
      </c>
      <c r="H26" s="105">
        <f t="shared" si="3"/>
        <v>115225</v>
      </c>
      <c r="I26" s="103">
        <f t="shared" si="3"/>
        <v>100095</v>
      </c>
      <c r="J26" s="103">
        <f t="shared" si="3"/>
        <v>102768</v>
      </c>
      <c r="K26" s="103">
        <f t="shared" si="3"/>
        <v>106914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165</v>
      </c>
      <c r="C4" s="157">
        <v>3012</v>
      </c>
      <c r="D4" s="157">
        <v>70948</v>
      </c>
      <c r="E4" s="157">
        <v>58962</v>
      </c>
      <c r="F4" s="152">
        <v>17077</v>
      </c>
      <c r="G4" s="153">
        <v>21398</v>
      </c>
      <c r="H4" s="154">
        <v>21398</v>
      </c>
      <c r="I4" s="157">
        <v>19557</v>
      </c>
      <c r="J4" s="157">
        <v>18453</v>
      </c>
      <c r="K4" s="157">
        <v>16214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166</v>
      </c>
      <c r="C5" s="157">
        <v>15247</v>
      </c>
      <c r="D5" s="157">
        <v>19135</v>
      </c>
      <c r="E5" s="157">
        <v>19983</v>
      </c>
      <c r="F5" s="156">
        <v>22062</v>
      </c>
      <c r="G5" s="157">
        <v>24038</v>
      </c>
      <c r="H5" s="158">
        <v>24038</v>
      </c>
      <c r="I5" s="157">
        <v>25984</v>
      </c>
      <c r="J5" s="157">
        <v>27124</v>
      </c>
      <c r="K5" s="157">
        <v>28636</v>
      </c>
      <c r="Z5" s="163">
        <f t="shared" si="0"/>
        <v>1</v>
      </c>
      <c r="AA5" s="41">
        <v>8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18259</v>
      </c>
      <c r="D19" s="103">
        <f t="shared" ref="D19:K19" si="1">SUM(D4:D18)</f>
        <v>90083</v>
      </c>
      <c r="E19" s="103">
        <f t="shared" si="1"/>
        <v>78945</v>
      </c>
      <c r="F19" s="104">
        <f t="shared" si="1"/>
        <v>39139</v>
      </c>
      <c r="G19" s="103">
        <f t="shared" si="1"/>
        <v>45436</v>
      </c>
      <c r="H19" s="105">
        <f t="shared" si="1"/>
        <v>45436</v>
      </c>
      <c r="I19" s="103">
        <f t="shared" si="1"/>
        <v>45541</v>
      </c>
      <c r="J19" s="103">
        <f t="shared" si="1"/>
        <v>45577</v>
      </c>
      <c r="K19" s="103">
        <f t="shared" si="1"/>
        <v>44850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18219</v>
      </c>
      <c r="D4" s="148">
        <f t="shared" ref="D4:K4" si="0">SUM(D5:D7)</f>
        <v>25441</v>
      </c>
      <c r="E4" s="148">
        <f t="shared" si="0"/>
        <v>65246</v>
      </c>
      <c r="F4" s="149">
        <f t="shared" si="0"/>
        <v>27865</v>
      </c>
      <c r="G4" s="148">
        <f t="shared" si="0"/>
        <v>31116</v>
      </c>
      <c r="H4" s="150">
        <f t="shared" si="0"/>
        <v>31116</v>
      </c>
      <c r="I4" s="148">
        <f t="shared" si="0"/>
        <v>34928</v>
      </c>
      <c r="J4" s="148">
        <f t="shared" si="0"/>
        <v>35559</v>
      </c>
      <c r="K4" s="148">
        <f t="shared" si="0"/>
        <v>36711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14687</v>
      </c>
      <c r="D5" s="153">
        <v>16868</v>
      </c>
      <c r="E5" s="153">
        <v>18344</v>
      </c>
      <c r="F5" s="152">
        <v>18248</v>
      </c>
      <c r="G5" s="153">
        <v>21802</v>
      </c>
      <c r="H5" s="154">
        <v>21802</v>
      </c>
      <c r="I5" s="153">
        <v>21214</v>
      </c>
      <c r="J5" s="153">
        <v>22468</v>
      </c>
      <c r="K5" s="154">
        <v>23765</v>
      </c>
      <c r="AA5" s="41">
        <v>8</v>
      </c>
    </row>
    <row r="6" spans="1:27" s="18" customFormat="1" ht="12.75" customHeight="1" x14ac:dyDescent="0.25">
      <c r="A6" s="64"/>
      <c r="B6" s="114" t="s">
        <v>45</v>
      </c>
      <c r="C6" s="156">
        <v>3532</v>
      </c>
      <c r="D6" s="157">
        <v>8573</v>
      </c>
      <c r="E6" s="157">
        <v>46902</v>
      </c>
      <c r="F6" s="156">
        <v>9617</v>
      </c>
      <c r="G6" s="157">
        <v>9314</v>
      </c>
      <c r="H6" s="158">
        <v>9314</v>
      </c>
      <c r="I6" s="157">
        <v>13714</v>
      </c>
      <c r="J6" s="157">
        <v>13091</v>
      </c>
      <c r="K6" s="158">
        <v>12946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0</v>
      </c>
      <c r="D8" s="148">
        <f t="shared" ref="D8:K8" si="1">SUM(D9:D15)</f>
        <v>64472</v>
      </c>
      <c r="E8" s="148">
        <f t="shared" si="1"/>
        <v>13525</v>
      </c>
      <c r="F8" s="149">
        <f t="shared" si="1"/>
        <v>11134</v>
      </c>
      <c r="G8" s="148">
        <f t="shared" si="1"/>
        <v>14134</v>
      </c>
      <c r="H8" s="150">
        <f t="shared" si="1"/>
        <v>14134</v>
      </c>
      <c r="I8" s="148">
        <f t="shared" si="1"/>
        <v>10265</v>
      </c>
      <c r="J8" s="148">
        <f t="shared" si="1"/>
        <v>9862</v>
      </c>
      <c r="K8" s="148">
        <f t="shared" si="1"/>
        <v>8014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64472</v>
      </c>
      <c r="E10" s="157">
        <v>13525</v>
      </c>
      <c r="F10" s="156">
        <v>11134</v>
      </c>
      <c r="G10" s="157">
        <v>14134</v>
      </c>
      <c r="H10" s="158">
        <v>14134</v>
      </c>
      <c r="I10" s="157">
        <v>10265</v>
      </c>
      <c r="J10" s="157">
        <v>9862</v>
      </c>
      <c r="K10" s="158">
        <v>8014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40</v>
      </c>
      <c r="D16" s="148">
        <f t="shared" ref="D16:K16" si="2">SUM(D17:D23)</f>
        <v>170</v>
      </c>
      <c r="E16" s="148">
        <f t="shared" si="2"/>
        <v>174</v>
      </c>
      <c r="F16" s="149">
        <f t="shared" si="2"/>
        <v>140</v>
      </c>
      <c r="G16" s="148">
        <f t="shared" si="2"/>
        <v>186</v>
      </c>
      <c r="H16" s="150">
        <f t="shared" si="2"/>
        <v>186</v>
      </c>
      <c r="I16" s="148">
        <f t="shared" si="2"/>
        <v>348</v>
      </c>
      <c r="J16" s="148">
        <f t="shared" si="2"/>
        <v>156</v>
      </c>
      <c r="K16" s="148">
        <f t="shared" si="2"/>
        <v>125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40</v>
      </c>
      <c r="D18" s="157">
        <v>170</v>
      </c>
      <c r="E18" s="157">
        <v>174</v>
      </c>
      <c r="F18" s="156">
        <v>140</v>
      </c>
      <c r="G18" s="157">
        <v>186</v>
      </c>
      <c r="H18" s="158">
        <v>186</v>
      </c>
      <c r="I18" s="157">
        <v>348</v>
      </c>
      <c r="J18" s="157">
        <v>156</v>
      </c>
      <c r="K18" s="158">
        <v>125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18259</v>
      </c>
      <c r="D26" s="103">
        <f t="shared" ref="D26:K26" si="3">+D4+D8+D16+D24</f>
        <v>90083</v>
      </c>
      <c r="E26" s="103">
        <f t="shared" si="3"/>
        <v>78945</v>
      </c>
      <c r="F26" s="104">
        <f t="shared" si="3"/>
        <v>39139</v>
      </c>
      <c r="G26" s="103">
        <f t="shared" si="3"/>
        <v>45436</v>
      </c>
      <c r="H26" s="105">
        <f t="shared" si="3"/>
        <v>45436</v>
      </c>
      <c r="I26" s="103">
        <f t="shared" si="3"/>
        <v>45541</v>
      </c>
      <c r="J26" s="103">
        <f t="shared" si="3"/>
        <v>45577</v>
      </c>
      <c r="K26" s="103">
        <f t="shared" si="3"/>
        <v>44850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167</v>
      </c>
      <c r="C4" s="157">
        <v>33821</v>
      </c>
      <c r="D4" s="157">
        <v>26029</v>
      </c>
      <c r="E4" s="157">
        <v>31806</v>
      </c>
      <c r="F4" s="152">
        <v>31282</v>
      </c>
      <c r="G4" s="153">
        <v>31282</v>
      </c>
      <c r="H4" s="154">
        <v>31282</v>
      </c>
      <c r="I4" s="157">
        <v>31620</v>
      </c>
      <c r="J4" s="157">
        <v>33075</v>
      </c>
      <c r="K4" s="157">
        <v>34828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168</v>
      </c>
      <c r="C5" s="157">
        <v>60257</v>
      </c>
      <c r="D5" s="157">
        <v>76224</v>
      </c>
      <c r="E5" s="157">
        <v>67795</v>
      </c>
      <c r="F5" s="156">
        <v>81063</v>
      </c>
      <c r="G5" s="157">
        <v>79947</v>
      </c>
      <c r="H5" s="158">
        <v>79947</v>
      </c>
      <c r="I5" s="157">
        <v>83897</v>
      </c>
      <c r="J5" s="157">
        <v>86996</v>
      </c>
      <c r="K5" s="157">
        <v>90660</v>
      </c>
      <c r="Z5" s="163">
        <f t="shared" si="0"/>
        <v>1</v>
      </c>
      <c r="AA5" s="41">
        <v>9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94078</v>
      </c>
      <c r="D19" s="103">
        <f t="shared" ref="D19:K19" si="1">SUM(D4:D18)</f>
        <v>102253</v>
      </c>
      <c r="E19" s="103">
        <f t="shared" si="1"/>
        <v>99601</v>
      </c>
      <c r="F19" s="104">
        <f t="shared" si="1"/>
        <v>112345</v>
      </c>
      <c r="G19" s="103">
        <f t="shared" si="1"/>
        <v>111229</v>
      </c>
      <c r="H19" s="105">
        <f t="shared" si="1"/>
        <v>111229</v>
      </c>
      <c r="I19" s="103">
        <f t="shared" si="1"/>
        <v>115517</v>
      </c>
      <c r="J19" s="103">
        <f t="shared" si="1"/>
        <v>120071</v>
      </c>
      <c r="K19" s="103">
        <f t="shared" si="1"/>
        <v>125488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60279</v>
      </c>
      <c r="D4" s="148">
        <f t="shared" ref="D4:K4" si="0">SUM(D5:D7)</f>
        <v>71145</v>
      </c>
      <c r="E4" s="148">
        <f t="shared" si="0"/>
        <v>57050</v>
      </c>
      <c r="F4" s="149">
        <f t="shared" si="0"/>
        <v>64384</v>
      </c>
      <c r="G4" s="148">
        <f t="shared" si="0"/>
        <v>62397</v>
      </c>
      <c r="H4" s="150">
        <f t="shared" si="0"/>
        <v>62397</v>
      </c>
      <c r="I4" s="148">
        <f t="shared" si="0"/>
        <v>63178</v>
      </c>
      <c r="J4" s="148">
        <f t="shared" si="0"/>
        <v>66800</v>
      </c>
      <c r="K4" s="148">
        <f t="shared" si="0"/>
        <v>70323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37392</v>
      </c>
      <c r="D5" s="153">
        <v>38451</v>
      </c>
      <c r="E5" s="153">
        <v>42074</v>
      </c>
      <c r="F5" s="152">
        <v>47086</v>
      </c>
      <c r="G5" s="153">
        <v>47271</v>
      </c>
      <c r="H5" s="154">
        <v>47271</v>
      </c>
      <c r="I5" s="153">
        <v>49100</v>
      </c>
      <c r="J5" s="153">
        <v>51805</v>
      </c>
      <c r="K5" s="154">
        <v>54604</v>
      </c>
      <c r="AA5" s="41">
        <v>9</v>
      </c>
    </row>
    <row r="6" spans="1:27" s="18" customFormat="1" ht="12.75" customHeight="1" x14ac:dyDescent="0.25">
      <c r="A6" s="64"/>
      <c r="B6" s="114" t="s">
        <v>45</v>
      </c>
      <c r="C6" s="156">
        <v>22887</v>
      </c>
      <c r="D6" s="157">
        <v>32694</v>
      </c>
      <c r="E6" s="157">
        <v>14976</v>
      </c>
      <c r="F6" s="156">
        <v>17298</v>
      </c>
      <c r="G6" s="157">
        <v>15126</v>
      </c>
      <c r="H6" s="158">
        <v>15126</v>
      </c>
      <c r="I6" s="157">
        <v>14078</v>
      </c>
      <c r="J6" s="157">
        <v>14995</v>
      </c>
      <c r="K6" s="158">
        <v>15719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33705</v>
      </c>
      <c r="D8" s="148">
        <f t="shared" ref="D8:K8" si="1">SUM(D9:D15)</f>
        <v>26779</v>
      </c>
      <c r="E8" s="148">
        <f t="shared" si="1"/>
        <v>31806</v>
      </c>
      <c r="F8" s="149">
        <f t="shared" si="1"/>
        <v>31282</v>
      </c>
      <c r="G8" s="148">
        <f t="shared" si="1"/>
        <v>31282</v>
      </c>
      <c r="H8" s="150">
        <f t="shared" si="1"/>
        <v>31282</v>
      </c>
      <c r="I8" s="148">
        <f t="shared" si="1"/>
        <v>31620</v>
      </c>
      <c r="J8" s="148">
        <f t="shared" si="1"/>
        <v>33075</v>
      </c>
      <c r="K8" s="148">
        <f t="shared" si="1"/>
        <v>34828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33705</v>
      </c>
      <c r="D14" s="157">
        <v>26779</v>
      </c>
      <c r="E14" s="157">
        <v>31806</v>
      </c>
      <c r="F14" s="156">
        <v>31282</v>
      </c>
      <c r="G14" s="157">
        <v>31282</v>
      </c>
      <c r="H14" s="158">
        <v>31282</v>
      </c>
      <c r="I14" s="157">
        <v>31620</v>
      </c>
      <c r="J14" s="157">
        <v>33075</v>
      </c>
      <c r="K14" s="158">
        <v>34828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94</v>
      </c>
      <c r="D16" s="148">
        <f t="shared" ref="D16:K16" si="2">SUM(D17:D23)</f>
        <v>4329</v>
      </c>
      <c r="E16" s="148">
        <f t="shared" si="2"/>
        <v>10745</v>
      </c>
      <c r="F16" s="149">
        <f t="shared" si="2"/>
        <v>16679</v>
      </c>
      <c r="G16" s="148">
        <f t="shared" si="2"/>
        <v>17550</v>
      </c>
      <c r="H16" s="150">
        <f t="shared" si="2"/>
        <v>17550</v>
      </c>
      <c r="I16" s="148">
        <f t="shared" si="2"/>
        <v>20719</v>
      </c>
      <c r="J16" s="148">
        <f t="shared" si="2"/>
        <v>20196</v>
      </c>
      <c r="K16" s="148">
        <f t="shared" si="2"/>
        <v>20337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8920</v>
      </c>
      <c r="F17" s="152">
        <v>13823</v>
      </c>
      <c r="G17" s="153">
        <v>16393</v>
      </c>
      <c r="H17" s="154">
        <v>16393</v>
      </c>
      <c r="I17" s="153">
        <v>17742</v>
      </c>
      <c r="J17" s="153">
        <v>17077</v>
      </c>
      <c r="K17" s="154">
        <v>17053</v>
      </c>
    </row>
    <row r="18" spans="1:11" s="18" customFormat="1" ht="12.75" customHeight="1" x14ac:dyDescent="0.2">
      <c r="A18" s="70"/>
      <c r="B18" s="114" t="s">
        <v>108</v>
      </c>
      <c r="C18" s="156">
        <v>94</v>
      </c>
      <c r="D18" s="157">
        <v>4329</v>
      </c>
      <c r="E18" s="157">
        <v>1825</v>
      </c>
      <c r="F18" s="156">
        <v>2856</v>
      </c>
      <c r="G18" s="157">
        <v>1157</v>
      </c>
      <c r="H18" s="158">
        <v>1157</v>
      </c>
      <c r="I18" s="157">
        <v>2977</v>
      </c>
      <c r="J18" s="157">
        <v>3119</v>
      </c>
      <c r="K18" s="158">
        <v>3284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94078</v>
      </c>
      <c r="D26" s="103">
        <f t="shared" ref="D26:K26" si="3">+D4+D8+D16+D24</f>
        <v>102253</v>
      </c>
      <c r="E26" s="103">
        <f t="shared" si="3"/>
        <v>99601</v>
      </c>
      <c r="F26" s="104">
        <f t="shared" si="3"/>
        <v>112345</v>
      </c>
      <c r="G26" s="103">
        <f t="shared" si="3"/>
        <v>111229</v>
      </c>
      <c r="H26" s="105">
        <f t="shared" si="3"/>
        <v>111229</v>
      </c>
      <c r="I26" s="103">
        <f t="shared" si="3"/>
        <v>115517</v>
      </c>
      <c r="J26" s="103">
        <f t="shared" si="3"/>
        <v>120071</v>
      </c>
      <c r="K26" s="103">
        <f t="shared" si="3"/>
        <v>125488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188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169</v>
      </c>
      <c r="C4" s="157">
        <v>0</v>
      </c>
      <c r="D4" s="157">
        <v>0</v>
      </c>
      <c r="E4" s="157">
        <v>114301</v>
      </c>
      <c r="F4" s="152">
        <v>124003</v>
      </c>
      <c r="G4" s="153">
        <v>124003</v>
      </c>
      <c r="H4" s="154">
        <v>124003</v>
      </c>
      <c r="I4" s="157">
        <v>204514</v>
      </c>
      <c r="J4" s="157">
        <v>156842</v>
      </c>
      <c r="K4" s="157">
        <v>154095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170</v>
      </c>
      <c r="C5" s="157">
        <v>0</v>
      </c>
      <c r="D5" s="157">
        <v>0</v>
      </c>
      <c r="E5" s="157">
        <v>1850</v>
      </c>
      <c r="F5" s="156">
        <v>3294</v>
      </c>
      <c r="G5" s="157">
        <v>8417</v>
      </c>
      <c r="H5" s="158">
        <v>8417</v>
      </c>
      <c r="I5" s="157">
        <v>20693</v>
      </c>
      <c r="J5" s="157">
        <v>23662</v>
      </c>
      <c r="K5" s="157">
        <v>24119</v>
      </c>
      <c r="Z5" s="163">
        <f t="shared" si="0"/>
        <v>1</v>
      </c>
      <c r="AA5" s="41">
        <v>10</v>
      </c>
    </row>
    <row r="6" spans="1:27" s="18" customFormat="1" ht="12.75" hidden="1" customHeight="1" x14ac:dyDescent="0.2">
      <c r="A6" s="70"/>
      <c r="B6" s="165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0</v>
      </c>
      <c r="D19" s="103">
        <f t="shared" ref="D19:K19" si="1">SUM(D4:D18)</f>
        <v>0</v>
      </c>
      <c r="E19" s="103">
        <f t="shared" si="1"/>
        <v>116151</v>
      </c>
      <c r="F19" s="104">
        <f t="shared" si="1"/>
        <v>127297</v>
      </c>
      <c r="G19" s="103">
        <f t="shared" si="1"/>
        <v>132420</v>
      </c>
      <c r="H19" s="105">
        <f t="shared" si="1"/>
        <v>132420</v>
      </c>
      <c r="I19" s="103">
        <f t="shared" si="1"/>
        <v>225207</v>
      </c>
      <c r="J19" s="103">
        <f t="shared" si="1"/>
        <v>180504</v>
      </c>
      <c r="K19" s="103">
        <f t="shared" si="1"/>
        <v>178214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189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0</v>
      </c>
      <c r="D4" s="148">
        <f t="shared" ref="D4:K4" si="0">SUM(D5:D7)</f>
        <v>0</v>
      </c>
      <c r="E4" s="148">
        <f t="shared" si="0"/>
        <v>1850</v>
      </c>
      <c r="F4" s="149">
        <f t="shared" si="0"/>
        <v>3094</v>
      </c>
      <c r="G4" s="148">
        <f t="shared" si="0"/>
        <v>8217</v>
      </c>
      <c r="H4" s="150">
        <f t="shared" si="0"/>
        <v>8217</v>
      </c>
      <c r="I4" s="148">
        <f t="shared" si="0"/>
        <v>16384</v>
      </c>
      <c r="J4" s="148">
        <f t="shared" si="0"/>
        <v>23443</v>
      </c>
      <c r="K4" s="148">
        <f t="shared" si="0"/>
        <v>23888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0</v>
      </c>
      <c r="D5" s="153">
        <v>0</v>
      </c>
      <c r="E5" s="153">
        <v>1312</v>
      </c>
      <c r="F5" s="152">
        <v>1226</v>
      </c>
      <c r="G5" s="153">
        <v>1349</v>
      </c>
      <c r="H5" s="154">
        <v>1349</v>
      </c>
      <c r="I5" s="153">
        <v>10442</v>
      </c>
      <c r="J5" s="153">
        <v>11600</v>
      </c>
      <c r="K5" s="154">
        <v>11584</v>
      </c>
      <c r="AA5" s="41">
        <v>10</v>
      </c>
    </row>
    <row r="6" spans="1:27" s="18" customFormat="1" ht="12.75" customHeight="1" x14ac:dyDescent="0.25">
      <c r="A6" s="64"/>
      <c r="B6" s="114" t="s">
        <v>45</v>
      </c>
      <c r="C6" s="156">
        <v>0</v>
      </c>
      <c r="D6" s="157">
        <v>0</v>
      </c>
      <c r="E6" s="157">
        <v>538</v>
      </c>
      <c r="F6" s="156">
        <v>1868</v>
      </c>
      <c r="G6" s="157">
        <v>6868</v>
      </c>
      <c r="H6" s="158">
        <v>6868</v>
      </c>
      <c r="I6" s="157">
        <v>5942</v>
      </c>
      <c r="J6" s="157">
        <v>11843</v>
      </c>
      <c r="K6" s="158">
        <v>12304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0</v>
      </c>
      <c r="D8" s="148">
        <f t="shared" ref="D8:K8" si="1">SUM(D9:D15)</f>
        <v>0</v>
      </c>
      <c r="E8" s="148">
        <f t="shared" si="1"/>
        <v>114301</v>
      </c>
      <c r="F8" s="149">
        <f t="shared" si="1"/>
        <v>124003</v>
      </c>
      <c r="G8" s="148">
        <f t="shared" si="1"/>
        <v>124003</v>
      </c>
      <c r="H8" s="150">
        <f t="shared" si="1"/>
        <v>124003</v>
      </c>
      <c r="I8" s="148">
        <f t="shared" si="1"/>
        <v>204514</v>
      </c>
      <c r="J8" s="148">
        <f t="shared" si="1"/>
        <v>156842</v>
      </c>
      <c r="K8" s="148">
        <f t="shared" si="1"/>
        <v>154095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114301</v>
      </c>
      <c r="F10" s="156">
        <v>124003</v>
      </c>
      <c r="G10" s="157">
        <v>124003</v>
      </c>
      <c r="H10" s="158">
        <v>124003</v>
      </c>
      <c r="I10" s="157">
        <v>204514</v>
      </c>
      <c r="J10" s="157">
        <v>156842</v>
      </c>
      <c r="K10" s="158">
        <v>154095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200</v>
      </c>
      <c r="G16" s="148">
        <f t="shared" si="2"/>
        <v>200</v>
      </c>
      <c r="H16" s="150">
        <f t="shared" si="2"/>
        <v>200</v>
      </c>
      <c r="I16" s="148">
        <f t="shared" si="2"/>
        <v>4309</v>
      </c>
      <c r="J16" s="148">
        <f t="shared" si="2"/>
        <v>219</v>
      </c>
      <c r="K16" s="148">
        <f t="shared" si="2"/>
        <v>231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4100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200</v>
      </c>
      <c r="G18" s="157">
        <v>200</v>
      </c>
      <c r="H18" s="158">
        <v>200</v>
      </c>
      <c r="I18" s="157">
        <v>209</v>
      </c>
      <c r="J18" s="157">
        <v>219</v>
      </c>
      <c r="K18" s="158">
        <v>231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0</v>
      </c>
      <c r="D26" s="103">
        <f t="shared" ref="D26:K26" si="3">+D4+D8+D16+D24</f>
        <v>0</v>
      </c>
      <c r="E26" s="103">
        <f t="shared" si="3"/>
        <v>116151</v>
      </c>
      <c r="F26" s="104">
        <f t="shared" si="3"/>
        <v>127297</v>
      </c>
      <c r="G26" s="103">
        <f t="shared" si="3"/>
        <v>132420</v>
      </c>
      <c r="H26" s="105">
        <f t="shared" si="3"/>
        <v>132420</v>
      </c>
      <c r="I26" s="103">
        <f t="shared" si="3"/>
        <v>225207</v>
      </c>
      <c r="J26" s="103">
        <f t="shared" si="3"/>
        <v>180504</v>
      </c>
      <c r="K26" s="103">
        <f t="shared" si="3"/>
        <v>178214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71" customFormat="1" ht="15.75" customHeight="1" x14ac:dyDescent="0.2">
      <c r="A1" s="1" t="s">
        <v>172</v>
      </c>
      <c r="B1" s="2"/>
      <c r="C1" s="170"/>
      <c r="D1" s="170"/>
      <c r="E1" s="170"/>
      <c r="F1" s="170"/>
      <c r="G1" s="170"/>
      <c r="H1" s="170"/>
      <c r="I1" s="170"/>
      <c r="J1" s="170"/>
      <c r="K1" s="170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72" t="s">
        <v>126</v>
      </c>
      <c r="C4" s="157">
        <v>352484</v>
      </c>
      <c r="D4" s="157">
        <v>439783</v>
      </c>
      <c r="E4" s="157">
        <v>416199</v>
      </c>
      <c r="F4" s="152">
        <v>394447</v>
      </c>
      <c r="G4" s="153">
        <v>395564</v>
      </c>
      <c r="H4" s="154">
        <v>391430</v>
      </c>
      <c r="I4" s="157">
        <v>404564</v>
      </c>
      <c r="J4" s="157">
        <v>417124</v>
      </c>
      <c r="K4" s="157">
        <v>438753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127</v>
      </c>
      <c r="C5" s="157">
        <v>114167</v>
      </c>
      <c r="D5" s="157">
        <v>122050</v>
      </c>
      <c r="E5" s="157">
        <v>138948</v>
      </c>
      <c r="F5" s="156">
        <v>171069</v>
      </c>
      <c r="G5" s="157">
        <v>146965</v>
      </c>
      <c r="H5" s="158">
        <v>147003</v>
      </c>
      <c r="I5" s="157">
        <v>145180</v>
      </c>
      <c r="J5" s="157">
        <v>145142</v>
      </c>
      <c r="K5" s="157">
        <v>160745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65" t="s">
        <v>128</v>
      </c>
      <c r="C6" s="157">
        <v>667428</v>
      </c>
      <c r="D6" s="157">
        <v>425269</v>
      </c>
      <c r="E6" s="157">
        <v>442797</v>
      </c>
      <c r="F6" s="156">
        <v>506299.6</v>
      </c>
      <c r="G6" s="157">
        <v>550603.6</v>
      </c>
      <c r="H6" s="158">
        <v>550404</v>
      </c>
      <c r="I6" s="157">
        <v>570881</v>
      </c>
      <c r="J6" s="157">
        <v>576576</v>
      </c>
      <c r="K6" s="157">
        <v>602261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129</v>
      </c>
      <c r="C7" s="157">
        <v>200402</v>
      </c>
      <c r="D7" s="157">
        <v>214708</v>
      </c>
      <c r="E7" s="157">
        <v>230709</v>
      </c>
      <c r="F7" s="156">
        <v>258651</v>
      </c>
      <c r="G7" s="157">
        <v>249634</v>
      </c>
      <c r="H7" s="158">
        <v>249634</v>
      </c>
      <c r="I7" s="157">
        <v>260178</v>
      </c>
      <c r="J7" s="157">
        <v>271681</v>
      </c>
      <c r="K7" s="157">
        <v>288141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130</v>
      </c>
      <c r="C8" s="157">
        <v>88428</v>
      </c>
      <c r="D8" s="157">
        <v>90287</v>
      </c>
      <c r="E8" s="157">
        <v>93744</v>
      </c>
      <c r="F8" s="156">
        <v>105240</v>
      </c>
      <c r="G8" s="157">
        <v>110929</v>
      </c>
      <c r="H8" s="158">
        <v>115225</v>
      </c>
      <c r="I8" s="157">
        <v>100095</v>
      </c>
      <c r="J8" s="157">
        <v>102768</v>
      </c>
      <c r="K8" s="157">
        <v>106914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65" t="s">
        <v>131</v>
      </c>
      <c r="C9" s="157">
        <v>18259</v>
      </c>
      <c r="D9" s="157">
        <v>90083</v>
      </c>
      <c r="E9" s="157">
        <v>78945</v>
      </c>
      <c r="F9" s="156">
        <v>39139</v>
      </c>
      <c r="G9" s="157">
        <v>45436</v>
      </c>
      <c r="H9" s="158">
        <v>45436</v>
      </c>
      <c r="I9" s="157">
        <v>45541</v>
      </c>
      <c r="J9" s="157">
        <v>45577</v>
      </c>
      <c r="K9" s="157">
        <v>44850</v>
      </c>
      <c r="Z9" s="163">
        <f t="shared" si="0"/>
        <v>1</v>
      </c>
      <c r="AA9" s="18" t="s">
        <v>0</v>
      </c>
    </row>
    <row r="10" spans="1:27" s="18" customFormat="1" ht="12.75" customHeight="1" x14ac:dyDescent="0.2">
      <c r="A10" s="70"/>
      <c r="B10" s="165" t="s">
        <v>132</v>
      </c>
      <c r="C10" s="157">
        <v>94078</v>
      </c>
      <c r="D10" s="157">
        <v>102253</v>
      </c>
      <c r="E10" s="157">
        <v>99601</v>
      </c>
      <c r="F10" s="156">
        <v>112345</v>
      </c>
      <c r="G10" s="157">
        <v>111229</v>
      </c>
      <c r="H10" s="158">
        <v>111229</v>
      </c>
      <c r="I10" s="157">
        <v>115517</v>
      </c>
      <c r="J10" s="157">
        <v>120071</v>
      </c>
      <c r="K10" s="157">
        <v>125488</v>
      </c>
      <c r="Z10" s="163">
        <f t="shared" si="0"/>
        <v>1</v>
      </c>
    </row>
    <row r="11" spans="1:27" s="18" customFormat="1" ht="12.75" customHeight="1" x14ac:dyDescent="0.2">
      <c r="A11" s="70"/>
      <c r="B11" s="165" t="s">
        <v>138</v>
      </c>
      <c r="C11" s="157">
        <v>0</v>
      </c>
      <c r="D11" s="157">
        <v>0</v>
      </c>
      <c r="E11" s="157">
        <v>116151</v>
      </c>
      <c r="F11" s="156">
        <v>127297</v>
      </c>
      <c r="G11" s="157">
        <v>132420</v>
      </c>
      <c r="H11" s="158">
        <v>132420</v>
      </c>
      <c r="I11" s="157">
        <v>225207</v>
      </c>
      <c r="J11" s="157">
        <v>180504</v>
      </c>
      <c r="K11" s="157">
        <v>178214</v>
      </c>
      <c r="Z11" s="163">
        <f t="shared" si="0"/>
        <v>1</v>
      </c>
    </row>
    <row r="12" spans="1:27" s="18" customFormat="1" ht="12.75" hidden="1" customHeight="1" x14ac:dyDescent="0.2">
      <c r="A12" s="70"/>
      <c r="B12" s="165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139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140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141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142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143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144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1535246</v>
      </c>
      <c r="D19" s="103">
        <f t="shared" ref="D19:K19" si="1">SUM(D4:D18)</f>
        <v>1484433</v>
      </c>
      <c r="E19" s="103">
        <f t="shared" si="1"/>
        <v>1617094</v>
      </c>
      <c r="F19" s="104">
        <f t="shared" si="1"/>
        <v>1714487.6</v>
      </c>
      <c r="G19" s="103">
        <f t="shared" si="1"/>
        <v>1742780.6</v>
      </c>
      <c r="H19" s="105">
        <f t="shared" si="1"/>
        <v>1742781</v>
      </c>
      <c r="I19" s="103">
        <f t="shared" si="1"/>
        <v>1867163</v>
      </c>
      <c r="J19" s="103">
        <f t="shared" si="1"/>
        <v>1859443</v>
      </c>
      <c r="K19" s="103">
        <f t="shared" si="1"/>
        <v>1945366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133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3501</v>
      </c>
      <c r="F9" s="27">
        <f t="shared" ref="F9:M9" si="1">F10+F19</f>
        <v>2764.5</v>
      </c>
      <c r="G9" s="27">
        <f t="shared" si="1"/>
        <v>2896</v>
      </c>
      <c r="H9" s="28">
        <f t="shared" si="1"/>
        <v>6315</v>
      </c>
      <c r="I9" s="27">
        <f t="shared" si="1"/>
        <v>6315</v>
      </c>
      <c r="J9" s="29">
        <f t="shared" si="1"/>
        <v>6320</v>
      </c>
      <c r="K9" s="27">
        <f t="shared" si="1"/>
        <v>7406</v>
      </c>
      <c r="L9" s="27">
        <f t="shared" si="1"/>
        <v>7002</v>
      </c>
      <c r="M9" s="27">
        <f t="shared" si="1"/>
        <v>7373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3435</v>
      </c>
      <c r="F10" s="59">
        <f t="shared" ref="F10:M10" si="2">SUM(F11:F13)</f>
        <v>2684</v>
      </c>
      <c r="G10" s="59">
        <f t="shared" si="2"/>
        <v>2788</v>
      </c>
      <c r="H10" s="60">
        <f t="shared" si="2"/>
        <v>6205</v>
      </c>
      <c r="I10" s="59">
        <f t="shared" si="2"/>
        <v>6205</v>
      </c>
      <c r="J10" s="61">
        <f t="shared" si="2"/>
        <v>6320</v>
      </c>
      <c r="K10" s="59">
        <f t="shared" si="2"/>
        <v>7290</v>
      </c>
      <c r="L10" s="59">
        <f t="shared" si="2"/>
        <v>6880</v>
      </c>
      <c r="M10" s="59">
        <f t="shared" si="2"/>
        <v>7245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642</v>
      </c>
      <c r="F11" s="36">
        <v>358</v>
      </c>
      <c r="G11" s="36">
        <v>251</v>
      </c>
      <c r="H11" s="37">
        <v>258</v>
      </c>
      <c r="I11" s="36">
        <v>258</v>
      </c>
      <c r="J11" s="38">
        <v>258</v>
      </c>
      <c r="K11" s="36">
        <v>270</v>
      </c>
      <c r="L11" s="36">
        <v>284</v>
      </c>
      <c r="M11" s="36">
        <v>298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21</v>
      </c>
      <c r="F12" s="44">
        <v>25</v>
      </c>
      <c r="G12" s="44">
        <v>26</v>
      </c>
      <c r="H12" s="45">
        <v>28</v>
      </c>
      <c r="I12" s="44">
        <v>28</v>
      </c>
      <c r="J12" s="46">
        <v>29</v>
      </c>
      <c r="K12" s="44">
        <v>36</v>
      </c>
      <c r="L12" s="44">
        <v>38</v>
      </c>
      <c r="M12" s="44">
        <v>40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2772</v>
      </c>
      <c r="F13" s="44">
        <v>2301</v>
      </c>
      <c r="G13" s="44">
        <v>2511</v>
      </c>
      <c r="H13" s="45">
        <v>5919</v>
      </c>
      <c r="I13" s="44">
        <v>5919</v>
      </c>
      <c r="J13" s="46">
        <v>6033</v>
      </c>
      <c r="K13" s="44">
        <v>6984</v>
      </c>
      <c r="L13" s="44">
        <v>6558</v>
      </c>
      <c r="M13" s="44">
        <v>6907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2772</v>
      </c>
      <c r="F16" s="44">
        <v>2301</v>
      </c>
      <c r="G16" s="44">
        <v>2511</v>
      </c>
      <c r="H16" s="45">
        <v>5166</v>
      </c>
      <c r="I16" s="44">
        <v>5166</v>
      </c>
      <c r="J16" s="46">
        <v>6033</v>
      </c>
      <c r="K16" s="44">
        <v>6984</v>
      </c>
      <c r="L16" s="44">
        <v>6558</v>
      </c>
      <c r="M16" s="46">
        <v>6907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66</v>
      </c>
      <c r="F19" s="59">
        <v>80.5</v>
      </c>
      <c r="G19" s="59">
        <v>108</v>
      </c>
      <c r="H19" s="60">
        <v>110</v>
      </c>
      <c r="I19" s="59">
        <v>110</v>
      </c>
      <c r="J19" s="61">
        <v>0</v>
      </c>
      <c r="K19" s="59">
        <v>116</v>
      </c>
      <c r="L19" s="59">
        <v>122</v>
      </c>
      <c r="M19" s="59">
        <v>128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83355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83355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0</v>
      </c>
      <c r="F29" s="27">
        <v>0</v>
      </c>
      <c r="G29" s="27">
        <v>2</v>
      </c>
      <c r="H29" s="28">
        <v>0</v>
      </c>
      <c r="I29" s="27">
        <v>0</v>
      </c>
      <c r="J29" s="29">
        <v>0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16952.5</v>
      </c>
      <c r="F31" s="93">
        <f t="shared" ref="F31:M31" si="4">SUM(F32:F34)</f>
        <v>2</v>
      </c>
      <c r="G31" s="93">
        <f t="shared" si="4"/>
        <v>0</v>
      </c>
      <c r="H31" s="94">
        <f t="shared" si="4"/>
        <v>28</v>
      </c>
      <c r="I31" s="93">
        <f t="shared" si="4"/>
        <v>28</v>
      </c>
      <c r="J31" s="95">
        <f t="shared" si="4"/>
        <v>28</v>
      </c>
      <c r="K31" s="93">
        <f t="shared" si="4"/>
        <v>30</v>
      </c>
      <c r="L31" s="93">
        <f t="shared" si="4"/>
        <v>31</v>
      </c>
      <c r="M31" s="93">
        <f t="shared" si="4"/>
        <v>33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16952.5</v>
      </c>
      <c r="F32" s="36">
        <v>2</v>
      </c>
      <c r="G32" s="36">
        <v>0</v>
      </c>
      <c r="H32" s="37">
        <v>28</v>
      </c>
      <c r="I32" s="36">
        <v>28</v>
      </c>
      <c r="J32" s="38">
        <v>28</v>
      </c>
      <c r="K32" s="36">
        <v>30</v>
      </c>
      <c r="L32" s="36">
        <v>31</v>
      </c>
      <c r="M32" s="36">
        <v>33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1478</v>
      </c>
      <c r="F36" s="27">
        <f t="shared" ref="F36:M36" si="5">SUM(F37:F38)</f>
        <v>1765</v>
      </c>
      <c r="G36" s="27">
        <f t="shared" si="5"/>
        <v>2104</v>
      </c>
      <c r="H36" s="28">
        <f t="shared" si="5"/>
        <v>34</v>
      </c>
      <c r="I36" s="27">
        <f t="shared" si="5"/>
        <v>34</v>
      </c>
      <c r="J36" s="29">
        <f t="shared" si="5"/>
        <v>29</v>
      </c>
      <c r="K36" s="27">
        <f t="shared" si="5"/>
        <v>36</v>
      </c>
      <c r="L36" s="27">
        <f t="shared" si="5"/>
        <v>38</v>
      </c>
      <c r="M36" s="27">
        <f t="shared" si="5"/>
        <v>40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1478</v>
      </c>
      <c r="F38" s="51">
        <v>1765</v>
      </c>
      <c r="G38" s="51">
        <v>2104</v>
      </c>
      <c r="H38" s="52">
        <v>34</v>
      </c>
      <c r="I38" s="51">
        <v>34</v>
      </c>
      <c r="J38" s="53">
        <v>29</v>
      </c>
      <c r="K38" s="51">
        <v>36</v>
      </c>
      <c r="L38" s="51">
        <v>38</v>
      </c>
      <c r="M38" s="51">
        <v>40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1047.5</v>
      </c>
      <c r="F39" s="27">
        <v>5267</v>
      </c>
      <c r="G39" s="27">
        <v>1830</v>
      </c>
      <c r="H39" s="28">
        <v>950</v>
      </c>
      <c r="I39" s="27">
        <v>950</v>
      </c>
      <c r="J39" s="29">
        <v>18003</v>
      </c>
      <c r="K39" s="27">
        <v>1007</v>
      </c>
      <c r="L39" s="27">
        <v>1131</v>
      </c>
      <c r="M39" s="27">
        <v>1191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22979</v>
      </c>
      <c r="F40" s="103">
        <f t="shared" ref="F40:M40" si="6">F4+F9+F21+F29+F31+F36+F39</f>
        <v>9798.5</v>
      </c>
      <c r="G40" s="103">
        <f t="shared" si="6"/>
        <v>90187</v>
      </c>
      <c r="H40" s="104">
        <f t="shared" si="6"/>
        <v>7327</v>
      </c>
      <c r="I40" s="103">
        <f t="shared" si="6"/>
        <v>7327</v>
      </c>
      <c r="J40" s="105">
        <f t="shared" si="6"/>
        <v>24380</v>
      </c>
      <c r="K40" s="103">
        <f t="shared" si="6"/>
        <v>8479</v>
      </c>
      <c r="L40" s="103">
        <f t="shared" si="6"/>
        <v>8202</v>
      </c>
      <c r="M40" s="103">
        <f t="shared" si="6"/>
        <v>8637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134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1278910</v>
      </c>
      <c r="F4" s="27">
        <f t="shared" ref="F4:M4" si="0">F5+F8+F47</f>
        <v>1329256</v>
      </c>
      <c r="G4" s="27">
        <f t="shared" si="0"/>
        <v>1298575</v>
      </c>
      <c r="H4" s="28">
        <f t="shared" si="0"/>
        <v>1318578.6000000001</v>
      </c>
      <c r="I4" s="27">
        <f t="shared" si="0"/>
        <v>1377264.6</v>
      </c>
      <c r="J4" s="29">
        <f t="shared" si="0"/>
        <v>1377303</v>
      </c>
      <c r="K4" s="27">
        <f t="shared" si="0"/>
        <v>1472077</v>
      </c>
      <c r="L4" s="27">
        <f t="shared" si="0"/>
        <v>1521374</v>
      </c>
      <c r="M4" s="27">
        <f t="shared" si="0"/>
        <v>1622492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825678</v>
      </c>
      <c r="F5" s="59">
        <f t="shared" ref="F5:M5" si="1">SUM(F6:F7)</f>
        <v>854908</v>
      </c>
      <c r="G5" s="59">
        <f t="shared" si="1"/>
        <v>905688</v>
      </c>
      <c r="H5" s="60">
        <f t="shared" si="1"/>
        <v>957138</v>
      </c>
      <c r="I5" s="59">
        <f t="shared" si="1"/>
        <v>966844</v>
      </c>
      <c r="J5" s="61">
        <f t="shared" si="1"/>
        <v>966844</v>
      </c>
      <c r="K5" s="59">
        <f t="shared" si="1"/>
        <v>1014136</v>
      </c>
      <c r="L5" s="59">
        <f t="shared" si="1"/>
        <v>1070000</v>
      </c>
      <c r="M5" s="59">
        <f t="shared" si="1"/>
        <v>1126876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714736</v>
      </c>
      <c r="F6" s="36">
        <v>734506</v>
      </c>
      <c r="G6" s="36">
        <v>779507</v>
      </c>
      <c r="H6" s="37">
        <v>831184</v>
      </c>
      <c r="I6" s="36">
        <v>841609</v>
      </c>
      <c r="J6" s="38">
        <v>839925</v>
      </c>
      <c r="K6" s="36">
        <v>881022</v>
      </c>
      <c r="L6" s="36">
        <v>929909</v>
      </c>
      <c r="M6" s="36">
        <v>980359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110942</v>
      </c>
      <c r="F7" s="51">
        <v>120402</v>
      </c>
      <c r="G7" s="51">
        <v>126181</v>
      </c>
      <c r="H7" s="52">
        <v>125954</v>
      </c>
      <c r="I7" s="51">
        <v>125235</v>
      </c>
      <c r="J7" s="53">
        <v>126919</v>
      </c>
      <c r="K7" s="51">
        <v>133114</v>
      </c>
      <c r="L7" s="51">
        <v>140091</v>
      </c>
      <c r="M7" s="51">
        <v>146517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453232</v>
      </c>
      <c r="F8" s="59">
        <f t="shared" ref="F8:M8" si="2">SUM(F9:F46)</f>
        <v>474348</v>
      </c>
      <c r="G8" s="59">
        <f t="shared" si="2"/>
        <v>392887</v>
      </c>
      <c r="H8" s="60">
        <f t="shared" si="2"/>
        <v>361440.6</v>
      </c>
      <c r="I8" s="59">
        <f t="shared" si="2"/>
        <v>410420.6</v>
      </c>
      <c r="J8" s="61">
        <f t="shared" si="2"/>
        <v>410459</v>
      </c>
      <c r="K8" s="59">
        <f t="shared" si="2"/>
        <v>457941</v>
      </c>
      <c r="L8" s="59">
        <f t="shared" si="2"/>
        <v>451374.00000000006</v>
      </c>
      <c r="M8" s="59">
        <f t="shared" si="2"/>
        <v>495616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666</v>
      </c>
      <c r="F9" s="36">
        <v>5634</v>
      </c>
      <c r="G9" s="36">
        <v>2043</v>
      </c>
      <c r="H9" s="37">
        <v>4305</v>
      </c>
      <c r="I9" s="36">
        <v>4105</v>
      </c>
      <c r="J9" s="38">
        <v>2388</v>
      </c>
      <c r="K9" s="36">
        <v>2149</v>
      </c>
      <c r="L9" s="36">
        <v>2124</v>
      </c>
      <c r="M9" s="36">
        <v>2237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3378</v>
      </c>
      <c r="F10" s="44">
        <v>7977</v>
      </c>
      <c r="G10" s="44">
        <v>5307</v>
      </c>
      <c r="H10" s="45">
        <v>5811</v>
      </c>
      <c r="I10" s="44">
        <v>5511</v>
      </c>
      <c r="J10" s="46">
        <v>3819</v>
      </c>
      <c r="K10" s="44">
        <v>3621</v>
      </c>
      <c r="L10" s="44">
        <v>3785</v>
      </c>
      <c r="M10" s="44">
        <v>3992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2331</v>
      </c>
      <c r="F11" s="44">
        <v>3278</v>
      </c>
      <c r="G11" s="44">
        <v>6310</v>
      </c>
      <c r="H11" s="45">
        <v>3205</v>
      </c>
      <c r="I11" s="44">
        <v>8094</v>
      </c>
      <c r="J11" s="46">
        <v>6784</v>
      </c>
      <c r="K11" s="44">
        <v>2125</v>
      </c>
      <c r="L11" s="44">
        <v>2449</v>
      </c>
      <c r="M11" s="44">
        <v>2579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6454</v>
      </c>
      <c r="F12" s="44">
        <v>11864</v>
      </c>
      <c r="G12" s="44">
        <v>5561</v>
      </c>
      <c r="H12" s="45">
        <v>7024</v>
      </c>
      <c r="I12" s="44">
        <v>7024</v>
      </c>
      <c r="J12" s="46">
        <v>5806</v>
      </c>
      <c r="K12" s="44">
        <v>6700</v>
      </c>
      <c r="L12" s="44">
        <v>7062</v>
      </c>
      <c r="M12" s="44">
        <v>7443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525</v>
      </c>
      <c r="F13" s="44">
        <v>1034</v>
      </c>
      <c r="G13" s="44">
        <v>209</v>
      </c>
      <c r="H13" s="45">
        <v>7873</v>
      </c>
      <c r="I13" s="44">
        <v>7873</v>
      </c>
      <c r="J13" s="46">
        <v>1863</v>
      </c>
      <c r="K13" s="44">
        <v>1959</v>
      </c>
      <c r="L13" s="44">
        <v>1492</v>
      </c>
      <c r="M13" s="44">
        <v>2176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3073</v>
      </c>
      <c r="F14" s="44">
        <v>6829</v>
      </c>
      <c r="G14" s="44">
        <v>7350</v>
      </c>
      <c r="H14" s="45">
        <v>3042</v>
      </c>
      <c r="I14" s="44">
        <v>3010</v>
      </c>
      <c r="J14" s="46">
        <v>6475</v>
      </c>
      <c r="K14" s="44">
        <v>6360</v>
      </c>
      <c r="L14" s="44">
        <v>6429</v>
      </c>
      <c r="M14" s="44">
        <v>7062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25087</v>
      </c>
      <c r="F15" s="44">
        <v>25095</v>
      </c>
      <c r="G15" s="44">
        <v>29254</v>
      </c>
      <c r="H15" s="45">
        <v>9162</v>
      </c>
      <c r="I15" s="44">
        <v>8798</v>
      </c>
      <c r="J15" s="46">
        <v>14440</v>
      </c>
      <c r="K15" s="44">
        <v>15750</v>
      </c>
      <c r="L15" s="44">
        <v>9873</v>
      </c>
      <c r="M15" s="44">
        <v>10398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6805</v>
      </c>
      <c r="F16" s="44">
        <v>16776</v>
      </c>
      <c r="G16" s="44">
        <v>20679</v>
      </c>
      <c r="H16" s="45">
        <v>17853</v>
      </c>
      <c r="I16" s="44">
        <v>17739</v>
      </c>
      <c r="J16" s="46">
        <v>12742</v>
      </c>
      <c r="K16" s="44">
        <v>18058</v>
      </c>
      <c r="L16" s="44">
        <v>14201</v>
      </c>
      <c r="M16" s="44">
        <v>16391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1592</v>
      </c>
      <c r="F17" s="44">
        <v>2531</v>
      </c>
      <c r="G17" s="44">
        <v>2290</v>
      </c>
      <c r="H17" s="45">
        <v>2589</v>
      </c>
      <c r="I17" s="44">
        <v>589</v>
      </c>
      <c r="J17" s="46">
        <v>3226</v>
      </c>
      <c r="K17" s="44">
        <v>1636</v>
      </c>
      <c r="L17" s="44">
        <v>1725</v>
      </c>
      <c r="M17" s="44">
        <v>1817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122607</v>
      </c>
      <c r="F18" s="44">
        <v>75628</v>
      </c>
      <c r="G18" s="44">
        <v>47882</v>
      </c>
      <c r="H18" s="45">
        <v>30647</v>
      </c>
      <c r="I18" s="44">
        <v>29928</v>
      </c>
      <c r="J18" s="46">
        <v>30822</v>
      </c>
      <c r="K18" s="44">
        <v>26194</v>
      </c>
      <c r="L18" s="44">
        <v>26011</v>
      </c>
      <c r="M18" s="44">
        <v>27121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41</v>
      </c>
      <c r="G19" s="44">
        <v>0</v>
      </c>
      <c r="H19" s="45">
        <v>0</v>
      </c>
      <c r="I19" s="44">
        <v>0</v>
      </c>
      <c r="J19" s="46">
        <v>0</v>
      </c>
      <c r="K19" s="44">
        <v>31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4658</v>
      </c>
      <c r="F21" s="44">
        <v>2936</v>
      </c>
      <c r="G21" s="44">
        <v>1410</v>
      </c>
      <c r="H21" s="45">
        <v>3055</v>
      </c>
      <c r="I21" s="44">
        <v>2055</v>
      </c>
      <c r="J21" s="46">
        <v>1555</v>
      </c>
      <c r="K21" s="44">
        <v>2522</v>
      </c>
      <c r="L21" s="44">
        <v>3533</v>
      </c>
      <c r="M21" s="44">
        <v>2393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105932</v>
      </c>
      <c r="F22" s="44">
        <v>84342</v>
      </c>
      <c r="G22" s="44">
        <v>45450</v>
      </c>
      <c r="H22" s="45">
        <v>52215</v>
      </c>
      <c r="I22" s="44">
        <v>54171</v>
      </c>
      <c r="J22" s="46">
        <v>28499</v>
      </c>
      <c r="K22" s="44">
        <v>20695</v>
      </c>
      <c r="L22" s="44">
        <v>20950</v>
      </c>
      <c r="M22" s="44">
        <v>42285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525</v>
      </c>
      <c r="F23" s="44">
        <v>65</v>
      </c>
      <c r="G23" s="44">
        <v>1082</v>
      </c>
      <c r="H23" s="45">
        <v>0</v>
      </c>
      <c r="I23" s="44">
        <v>0</v>
      </c>
      <c r="J23" s="46">
        <v>91</v>
      </c>
      <c r="K23" s="44">
        <v>67</v>
      </c>
      <c r="L23" s="44">
        <v>70</v>
      </c>
      <c r="M23" s="44">
        <v>74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314</v>
      </c>
      <c r="F24" s="44">
        <v>2065</v>
      </c>
      <c r="G24" s="44">
        <v>305</v>
      </c>
      <c r="H24" s="45">
        <v>605</v>
      </c>
      <c r="I24" s="44">
        <v>605</v>
      </c>
      <c r="J24" s="46">
        <v>1702</v>
      </c>
      <c r="K24" s="44">
        <v>622</v>
      </c>
      <c r="L24" s="44">
        <v>627</v>
      </c>
      <c r="M24" s="44">
        <v>658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8224</v>
      </c>
      <c r="F25" s="44">
        <v>19640</v>
      </c>
      <c r="G25" s="44">
        <v>22731</v>
      </c>
      <c r="H25" s="45">
        <v>34812</v>
      </c>
      <c r="I25" s="44">
        <v>31573</v>
      </c>
      <c r="J25" s="46">
        <v>32465</v>
      </c>
      <c r="K25" s="44">
        <v>25502</v>
      </c>
      <c r="L25" s="44">
        <v>20492</v>
      </c>
      <c r="M25" s="44">
        <v>24972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323</v>
      </c>
      <c r="K27" s="44">
        <v>249</v>
      </c>
      <c r="L27" s="44">
        <v>263</v>
      </c>
      <c r="M27" s="44">
        <v>276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25</v>
      </c>
      <c r="H28" s="45">
        <v>0</v>
      </c>
      <c r="I28" s="44">
        <v>72002</v>
      </c>
      <c r="J28" s="46">
        <v>76565</v>
      </c>
      <c r="K28" s="44">
        <v>146509</v>
      </c>
      <c r="L28" s="44">
        <v>156700</v>
      </c>
      <c r="M28" s="44">
        <v>162603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232</v>
      </c>
      <c r="F29" s="44">
        <v>1120</v>
      </c>
      <c r="G29" s="44">
        <v>2256</v>
      </c>
      <c r="H29" s="45">
        <v>3826</v>
      </c>
      <c r="I29" s="44">
        <v>2826</v>
      </c>
      <c r="J29" s="46">
        <v>1488</v>
      </c>
      <c r="K29" s="44">
        <v>1526</v>
      </c>
      <c r="L29" s="44">
        <v>1601</v>
      </c>
      <c r="M29" s="44">
        <v>2113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496</v>
      </c>
      <c r="F30" s="44">
        <v>955</v>
      </c>
      <c r="G30" s="44">
        <v>499</v>
      </c>
      <c r="H30" s="45">
        <v>603</v>
      </c>
      <c r="I30" s="44">
        <v>603</v>
      </c>
      <c r="J30" s="46">
        <v>572</v>
      </c>
      <c r="K30" s="44">
        <v>666</v>
      </c>
      <c r="L30" s="44">
        <v>917</v>
      </c>
      <c r="M30" s="44">
        <v>966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67</v>
      </c>
      <c r="F31" s="44">
        <v>30</v>
      </c>
      <c r="G31" s="44">
        <v>17</v>
      </c>
      <c r="H31" s="45">
        <v>34</v>
      </c>
      <c r="I31" s="44">
        <v>34</v>
      </c>
      <c r="J31" s="46">
        <v>626</v>
      </c>
      <c r="K31" s="44">
        <v>786</v>
      </c>
      <c r="L31" s="44">
        <v>596</v>
      </c>
      <c r="M31" s="44">
        <v>656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396</v>
      </c>
      <c r="F32" s="44">
        <v>212</v>
      </c>
      <c r="G32" s="44">
        <v>492</v>
      </c>
      <c r="H32" s="45">
        <v>1048</v>
      </c>
      <c r="I32" s="44">
        <v>978</v>
      </c>
      <c r="J32" s="46">
        <v>413</v>
      </c>
      <c r="K32" s="44">
        <v>1017</v>
      </c>
      <c r="L32" s="44">
        <v>1367.4</v>
      </c>
      <c r="M32" s="44">
        <v>1478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227</v>
      </c>
      <c r="F33" s="44">
        <v>260</v>
      </c>
      <c r="G33" s="44">
        <v>292</v>
      </c>
      <c r="H33" s="45">
        <v>231</v>
      </c>
      <c r="I33" s="44">
        <v>231</v>
      </c>
      <c r="J33" s="46">
        <v>218</v>
      </c>
      <c r="K33" s="44">
        <v>181</v>
      </c>
      <c r="L33" s="44">
        <v>67</v>
      </c>
      <c r="M33" s="44">
        <v>71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18496</v>
      </c>
      <c r="F34" s="44">
        <v>13484</v>
      </c>
      <c r="G34" s="44">
        <v>19201</v>
      </c>
      <c r="H34" s="45">
        <v>29025</v>
      </c>
      <c r="I34" s="44">
        <v>24766</v>
      </c>
      <c r="J34" s="46">
        <v>18972</v>
      </c>
      <c r="K34" s="44">
        <v>29254</v>
      </c>
      <c r="L34" s="44">
        <v>28753</v>
      </c>
      <c r="M34" s="44">
        <v>32492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-1</v>
      </c>
      <c r="F36" s="44">
        <v>0</v>
      </c>
      <c r="G36" s="44">
        <v>0</v>
      </c>
      <c r="H36" s="45">
        <v>0</v>
      </c>
      <c r="I36" s="44">
        <v>0</v>
      </c>
      <c r="J36" s="46">
        <v>1224</v>
      </c>
      <c r="K36" s="44">
        <v>977</v>
      </c>
      <c r="L36" s="44">
        <v>870</v>
      </c>
      <c r="M36" s="44">
        <v>906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5813</v>
      </c>
      <c r="F37" s="44">
        <v>5847</v>
      </c>
      <c r="G37" s="44">
        <v>20315</v>
      </c>
      <c r="H37" s="45">
        <v>4652</v>
      </c>
      <c r="I37" s="44">
        <v>4696</v>
      </c>
      <c r="J37" s="46">
        <v>6747</v>
      </c>
      <c r="K37" s="44">
        <v>4334</v>
      </c>
      <c r="L37" s="44">
        <v>4743.3999999999996</v>
      </c>
      <c r="M37" s="44">
        <v>5243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4948</v>
      </c>
      <c r="F38" s="44">
        <v>5632</v>
      </c>
      <c r="G38" s="44">
        <v>5693</v>
      </c>
      <c r="H38" s="45">
        <v>5759</v>
      </c>
      <c r="I38" s="44">
        <v>5744</v>
      </c>
      <c r="J38" s="46">
        <v>4551</v>
      </c>
      <c r="K38" s="44">
        <v>4903</v>
      </c>
      <c r="L38" s="44">
        <v>5404</v>
      </c>
      <c r="M38" s="44">
        <v>5651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56037</v>
      </c>
      <c r="F39" s="44">
        <v>74007</v>
      </c>
      <c r="G39" s="44">
        <v>11496</v>
      </c>
      <c r="H39" s="45">
        <v>15755</v>
      </c>
      <c r="I39" s="44">
        <v>15755</v>
      </c>
      <c r="J39" s="46">
        <v>12671</v>
      </c>
      <c r="K39" s="44">
        <v>10239</v>
      </c>
      <c r="L39" s="44">
        <v>11514.2</v>
      </c>
      <c r="M39" s="44">
        <v>11424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4677</v>
      </c>
      <c r="F40" s="44">
        <v>4845</v>
      </c>
      <c r="G40" s="44">
        <v>16283</v>
      </c>
      <c r="H40" s="45">
        <v>617</v>
      </c>
      <c r="I40" s="44">
        <v>617</v>
      </c>
      <c r="J40" s="46">
        <v>11490</v>
      </c>
      <c r="K40" s="44">
        <v>12639</v>
      </c>
      <c r="L40" s="44">
        <v>13358</v>
      </c>
      <c r="M40" s="44">
        <v>14081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27</v>
      </c>
      <c r="K41" s="44">
        <v>22</v>
      </c>
      <c r="L41" s="44">
        <v>23</v>
      </c>
      <c r="M41" s="44">
        <v>24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54912</v>
      </c>
      <c r="F42" s="44">
        <v>48349</v>
      </c>
      <c r="G42" s="44">
        <v>84566</v>
      </c>
      <c r="H42" s="45">
        <v>67097</v>
      </c>
      <c r="I42" s="44">
        <v>65488</v>
      </c>
      <c r="J42" s="46">
        <v>91755</v>
      </c>
      <c r="K42" s="44">
        <v>73824</v>
      </c>
      <c r="L42" s="44">
        <v>63910</v>
      </c>
      <c r="M42" s="44">
        <v>67398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10331</v>
      </c>
      <c r="F43" s="44">
        <v>36559</v>
      </c>
      <c r="G43" s="44">
        <v>12736</v>
      </c>
      <c r="H43" s="45">
        <v>37553.599999999999</v>
      </c>
      <c r="I43" s="44">
        <v>21525.599999999999</v>
      </c>
      <c r="J43" s="46">
        <v>8628</v>
      </c>
      <c r="K43" s="44">
        <v>17461</v>
      </c>
      <c r="L43" s="44">
        <v>22491</v>
      </c>
      <c r="M43" s="44">
        <v>23522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2519</v>
      </c>
      <c r="F44" s="44">
        <v>9795</v>
      </c>
      <c r="G44" s="44">
        <v>15103</v>
      </c>
      <c r="H44" s="45">
        <v>9076</v>
      </c>
      <c r="I44" s="44">
        <v>10114</v>
      </c>
      <c r="J44" s="46">
        <v>13817</v>
      </c>
      <c r="K44" s="44">
        <v>12828</v>
      </c>
      <c r="L44" s="44">
        <v>11257</v>
      </c>
      <c r="M44" s="44">
        <v>10968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1911</v>
      </c>
      <c r="F45" s="44">
        <v>6295</v>
      </c>
      <c r="G45" s="44">
        <v>4538</v>
      </c>
      <c r="H45" s="45">
        <v>3966</v>
      </c>
      <c r="I45" s="44">
        <v>3966</v>
      </c>
      <c r="J45" s="46">
        <v>3726</v>
      </c>
      <c r="K45" s="44">
        <v>3299</v>
      </c>
      <c r="L45" s="44">
        <v>3514</v>
      </c>
      <c r="M45" s="44">
        <v>3601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1223</v>
      </c>
      <c r="G46" s="51">
        <v>1512</v>
      </c>
      <c r="H46" s="52">
        <v>0</v>
      </c>
      <c r="I46" s="51">
        <v>0</v>
      </c>
      <c r="J46" s="53">
        <v>3969</v>
      </c>
      <c r="K46" s="51">
        <v>3236</v>
      </c>
      <c r="L46" s="51">
        <v>3202</v>
      </c>
      <c r="M46" s="51">
        <v>545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251507</v>
      </c>
      <c r="F51" s="27">
        <f t="shared" ref="F51:M51" si="4">F52+F59+F62+F63+F64+F72+F73</f>
        <v>136802</v>
      </c>
      <c r="G51" s="27">
        <f t="shared" si="4"/>
        <v>187650</v>
      </c>
      <c r="H51" s="28">
        <f t="shared" si="4"/>
        <v>235573</v>
      </c>
      <c r="I51" s="27">
        <f t="shared" si="4"/>
        <v>244573</v>
      </c>
      <c r="J51" s="29">
        <f t="shared" si="4"/>
        <v>244728</v>
      </c>
      <c r="K51" s="27">
        <f t="shared" si="4"/>
        <v>258140</v>
      </c>
      <c r="L51" s="27">
        <f t="shared" si="4"/>
        <v>211005</v>
      </c>
      <c r="M51" s="27">
        <f t="shared" si="4"/>
        <v>208758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0</v>
      </c>
      <c r="F56" s="59">
        <f t="shared" ref="F56:M56" si="7">SUM(F57:F58)</f>
        <v>0</v>
      </c>
      <c r="G56" s="59">
        <f t="shared" si="7"/>
        <v>0</v>
      </c>
      <c r="H56" s="60">
        <f t="shared" si="7"/>
        <v>0</v>
      </c>
      <c r="I56" s="59">
        <f t="shared" si="7"/>
        <v>0</v>
      </c>
      <c r="J56" s="61">
        <f t="shared" si="7"/>
        <v>0</v>
      </c>
      <c r="K56" s="59">
        <f t="shared" si="7"/>
        <v>0</v>
      </c>
      <c r="L56" s="59">
        <f t="shared" si="7"/>
        <v>0</v>
      </c>
      <c r="M56" s="59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152796</v>
      </c>
      <c r="F59" s="59">
        <f t="shared" ref="F59:M59" si="8">SUM(F60:F61)</f>
        <v>83502</v>
      </c>
      <c r="G59" s="59">
        <f t="shared" si="8"/>
        <v>142583</v>
      </c>
      <c r="H59" s="60">
        <f t="shared" si="8"/>
        <v>191196</v>
      </c>
      <c r="I59" s="59">
        <f t="shared" si="8"/>
        <v>194196</v>
      </c>
      <c r="J59" s="61">
        <f t="shared" si="8"/>
        <v>194196</v>
      </c>
      <c r="K59" s="59">
        <f t="shared" si="8"/>
        <v>214779</v>
      </c>
      <c r="L59" s="59">
        <f t="shared" si="8"/>
        <v>166704</v>
      </c>
      <c r="M59" s="59">
        <f t="shared" si="8"/>
        <v>162109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152796</v>
      </c>
      <c r="F61" s="51">
        <v>83502</v>
      </c>
      <c r="G61" s="51">
        <v>142583</v>
      </c>
      <c r="H61" s="52">
        <v>191196</v>
      </c>
      <c r="I61" s="51">
        <v>194196</v>
      </c>
      <c r="J61" s="53">
        <v>194196</v>
      </c>
      <c r="K61" s="51">
        <v>214779</v>
      </c>
      <c r="L61" s="51">
        <v>166704</v>
      </c>
      <c r="M61" s="51">
        <v>162109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33705</v>
      </c>
      <c r="F72" s="44">
        <v>26779</v>
      </c>
      <c r="G72" s="44">
        <v>31806</v>
      </c>
      <c r="H72" s="45">
        <v>31282</v>
      </c>
      <c r="I72" s="44">
        <v>31282</v>
      </c>
      <c r="J72" s="46">
        <v>31282</v>
      </c>
      <c r="K72" s="44">
        <v>31620</v>
      </c>
      <c r="L72" s="44">
        <v>33075</v>
      </c>
      <c r="M72" s="44">
        <v>34828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65006</v>
      </c>
      <c r="F73" s="44">
        <f t="shared" ref="F73:M73" si="12">SUM(F74:F75)</f>
        <v>26521</v>
      </c>
      <c r="G73" s="44">
        <f t="shared" si="12"/>
        <v>13261</v>
      </c>
      <c r="H73" s="45">
        <f t="shared" si="12"/>
        <v>13095</v>
      </c>
      <c r="I73" s="44">
        <f t="shared" si="12"/>
        <v>19095</v>
      </c>
      <c r="J73" s="46">
        <f t="shared" si="12"/>
        <v>19250</v>
      </c>
      <c r="K73" s="44">
        <f t="shared" si="12"/>
        <v>11741</v>
      </c>
      <c r="L73" s="44">
        <f t="shared" si="12"/>
        <v>11226</v>
      </c>
      <c r="M73" s="44">
        <f t="shared" si="12"/>
        <v>11821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65006</v>
      </c>
      <c r="F75" s="51">
        <v>26521</v>
      </c>
      <c r="G75" s="51">
        <v>13261</v>
      </c>
      <c r="H75" s="52">
        <v>13095</v>
      </c>
      <c r="I75" s="51">
        <v>19095</v>
      </c>
      <c r="J75" s="53">
        <v>19250</v>
      </c>
      <c r="K75" s="51">
        <v>11741</v>
      </c>
      <c r="L75" s="51">
        <v>11226</v>
      </c>
      <c r="M75" s="51">
        <v>11821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4829</v>
      </c>
      <c r="F77" s="27">
        <f t="shared" ref="F77:M77" si="13">F78+F81+F84+F85+F86+F87+F88</f>
        <v>14445</v>
      </c>
      <c r="G77" s="27">
        <f t="shared" si="13"/>
        <v>130869</v>
      </c>
      <c r="H77" s="28">
        <f t="shared" si="13"/>
        <v>160336</v>
      </c>
      <c r="I77" s="27">
        <f t="shared" si="13"/>
        <v>120943</v>
      </c>
      <c r="J77" s="29">
        <f t="shared" si="13"/>
        <v>120750</v>
      </c>
      <c r="K77" s="27">
        <f t="shared" si="13"/>
        <v>116946</v>
      </c>
      <c r="L77" s="27">
        <f t="shared" si="13"/>
        <v>107064</v>
      </c>
      <c r="M77" s="27">
        <f t="shared" si="13"/>
        <v>94116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84575</v>
      </c>
      <c r="H78" s="60">
        <f t="shared" si="14"/>
        <v>89242</v>
      </c>
      <c r="I78" s="59">
        <f t="shared" si="14"/>
        <v>54277</v>
      </c>
      <c r="J78" s="61">
        <f t="shared" si="14"/>
        <v>54077</v>
      </c>
      <c r="K78" s="59">
        <f t="shared" si="14"/>
        <v>58333</v>
      </c>
      <c r="L78" s="59">
        <f t="shared" si="14"/>
        <v>55546</v>
      </c>
      <c r="M78" s="59">
        <f t="shared" si="14"/>
        <v>42251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84575</v>
      </c>
      <c r="H80" s="52">
        <v>89242</v>
      </c>
      <c r="I80" s="51">
        <v>54277</v>
      </c>
      <c r="J80" s="53">
        <v>54077</v>
      </c>
      <c r="K80" s="51">
        <v>58333</v>
      </c>
      <c r="L80" s="51">
        <v>55546</v>
      </c>
      <c r="M80" s="51">
        <v>42251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4829</v>
      </c>
      <c r="F81" s="44">
        <f t="shared" ref="F81:M81" si="15">SUM(F82:F83)</f>
        <v>13621</v>
      </c>
      <c r="G81" s="44">
        <f t="shared" si="15"/>
        <v>42553</v>
      </c>
      <c r="H81" s="45">
        <f t="shared" si="15"/>
        <v>65653</v>
      </c>
      <c r="I81" s="44">
        <f t="shared" si="15"/>
        <v>61635</v>
      </c>
      <c r="J81" s="46">
        <f t="shared" si="15"/>
        <v>61642</v>
      </c>
      <c r="K81" s="44">
        <f t="shared" si="15"/>
        <v>52904</v>
      </c>
      <c r="L81" s="44">
        <f t="shared" si="15"/>
        <v>45708</v>
      </c>
      <c r="M81" s="44">
        <f t="shared" si="15"/>
        <v>47580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22910</v>
      </c>
      <c r="H82" s="37">
        <v>35314</v>
      </c>
      <c r="I82" s="36">
        <v>27846</v>
      </c>
      <c r="J82" s="38">
        <v>28313</v>
      </c>
      <c r="K82" s="36">
        <v>26599</v>
      </c>
      <c r="L82" s="36">
        <v>24500</v>
      </c>
      <c r="M82" s="36">
        <v>26002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4829</v>
      </c>
      <c r="F83" s="51">
        <v>13621</v>
      </c>
      <c r="G83" s="51">
        <v>19643</v>
      </c>
      <c r="H83" s="52">
        <v>30339</v>
      </c>
      <c r="I83" s="51">
        <v>33789</v>
      </c>
      <c r="J83" s="53">
        <v>33329</v>
      </c>
      <c r="K83" s="51">
        <v>26305</v>
      </c>
      <c r="L83" s="51">
        <v>21208</v>
      </c>
      <c r="M83" s="51">
        <v>21578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646</v>
      </c>
      <c r="G86" s="44">
        <v>3741</v>
      </c>
      <c r="H86" s="45">
        <v>5441</v>
      </c>
      <c r="I86" s="44">
        <v>5031</v>
      </c>
      <c r="J86" s="46">
        <v>5031</v>
      </c>
      <c r="K86" s="44">
        <v>5709</v>
      </c>
      <c r="L86" s="44">
        <v>5810</v>
      </c>
      <c r="M86" s="44">
        <v>4285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178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3930</v>
      </c>
      <c r="G90" s="27">
        <v>0</v>
      </c>
      <c r="H90" s="28">
        <v>0</v>
      </c>
      <c r="I90" s="27">
        <v>0</v>
      </c>
      <c r="J90" s="29">
        <v>0</v>
      </c>
      <c r="K90" s="27">
        <v>20000</v>
      </c>
      <c r="L90" s="27">
        <v>20000</v>
      </c>
      <c r="M90" s="27">
        <v>20000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1535246</v>
      </c>
      <c r="F92" s="103">
        <f t="shared" ref="F92:M92" si="16">F4+F51+F77+F90</f>
        <v>1484433</v>
      </c>
      <c r="G92" s="103">
        <f t="shared" si="16"/>
        <v>1617094</v>
      </c>
      <c r="H92" s="104">
        <f t="shared" si="16"/>
        <v>1714487.6</v>
      </c>
      <c r="I92" s="103">
        <f t="shared" si="16"/>
        <v>1742780.6</v>
      </c>
      <c r="J92" s="105">
        <f t="shared" si="16"/>
        <v>1742781</v>
      </c>
      <c r="K92" s="103">
        <f t="shared" si="16"/>
        <v>1867163</v>
      </c>
      <c r="L92" s="103">
        <f t="shared" si="16"/>
        <v>1859443</v>
      </c>
      <c r="M92" s="103">
        <f t="shared" si="16"/>
        <v>1945366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344123</v>
      </c>
      <c r="F4" s="27">
        <f t="shared" ref="F4:M4" si="0">F5+F8+F47</f>
        <v>423230</v>
      </c>
      <c r="G4" s="27">
        <f t="shared" si="0"/>
        <v>376866</v>
      </c>
      <c r="H4" s="28">
        <f t="shared" si="0"/>
        <v>363345</v>
      </c>
      <c r="I4" s="27">
        <f t="shared" si="0"/>
        <v>357694</v>
      </c>
      <c r="J4" s="29">
        <f t="shared" si="0"/>
        <v>353398</v>
      </c>
      <c r="K4" s="27">
        <f t="shared" si="0"/>
        <v>360238</v>
      </c>
      <c r="L4" s="27">
        <f t="shared" si="0"/>
        <v>373116</v>
      </c>
      <c r="M4" s="27">
        <f t="shared" si="0"/>
        <v>394485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224338</v>
      </c>
      <c r="F5" s="59">
        <f t="shared" ref="F5:M5" si="1">SUM(F6:F7)</f>
        <v>234275</v>
      </c>
      <c r="G5" s="59">
        <f t="shared" si="1"/>
        <v>250399</v>
      </c>
      <c r="H5" s="60">
        <f t="shared" si="1"/>
        <v>252854</v>
      </c>
      <c r="I5" s="59">
        <f t="shared" si="1"/>
        <v>250346</v>
      </c>
      <c r="J5" s="61">
        <f t="shared" si="1"/>
        <v>246050</v>
      </c>
      <c r="K5" s="59">
        <f t="shared" si="1"/>
        <v>262044</v>
      </c>
      <c r="L5" s="59">
        <f t="shared" si="1"/>
        <v>276194</v>
      </c>
      <c r="M5" s="59">
        <f t="shared" si="1"/>
        <v>291109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193622</v>
      </c>
      <c r="F6" s="36">
        <v>200881</v>
      </c>
      <c r="G6" s="36">
        <v>215058</v>
      </c>
      <c r="H6" s="37">
        <v>221970</v>
      </c>
      <c r="I6" s="36">
        <v>219842</v>
      </c>
      <c r="J6" s="38">
        <v>215546</v>
      </c>
      <c r="K6" s="36">
        <v>230197</v>
      </c>
      <c r="L6" s="36">
        <v>242302</v>
      </c>
      <c r="M6" s="36">
        <v>255764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30716</v>
      </c>
      <c r="F7" s="51">
        <v>33394</v>
      </c>
      <c r="G7" s="51">
        <v>35341</v>
      </c>
      <c r="H7" s="52">
        <v>30884</v>
      </c>
      <c r="I7" s="51">
        <v>30504</v>
      </c>
      <c r="J7" s="53">
        <v>30504</v>
      </c>
      <c r="K7" s="51">
        <v>31847</v>
      </c>
      <c r="L7" s="51">
        <v>33892</v>
      </c>
      <c r="M7" s="51">
        <v>35345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119785</v>
      </c>
      <c r="F8" s="59">
        <f t="shared" ref="F8:M8" si="2">SUM(F9:F46)</f>
        <v>188955</v>
      </c>
      <c r="G8" s="59">
        <f t="shared" si="2"/>
        <v>126467</v>
      </c>
      <c r="H8" s="60">
        <f t="shared" si="2"/>
        <v>110491</v>
      </c>
      <c r="I8" s="59">
        <f t="shared" si="2"/>
        <v>107348</v>
      </c>
      <c r="J8" s="61">
        <f t="shared" si="2"/>
        <v>107348</v>
      </c>
      <c r="K8" s="59">
        <f t="shared" si="2"/>
        <v>98194</v>
      </c>
      <c r="L8" s="59">
        <f t="shared" si="2"/>
        <v>96922</v>
      </c>
      <c r="M8" s="59">
        <f t="shared" si="2"/>
        <v>103376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99</v>
      </c>
      <c r="F9" s="36">
        <v>740</v>
      </c>
      <c r="G9" s="36">
        <v>775</v>
      </c>
      <c r="H9" s="37">
        <v>1207</v>
      </c>
      <c r="I9" s="36">
        <v>1007</v>
      </c>
      <c r="J9" s="38">
        <v>274</v>
      </c>
      <c r="K9" s="36">
        <v>287</v>
      </c>
      <c r="L9" s="36">
        <v>303</v>
      </c>
      <c r="M9" s="36">
        <v>318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2903</v>
      </c>
      <c r="F10" s="44">
        <v>5375</v>
      </c>
      <c r="G10" s="44">
        <v>4332</v>
      </c>
      <c r="H10" s="45">
        <v>2353</v>
      </c>
      <c r="I10" s="44">
        <v>2053</v>
      </c>
      <c r="J10" s="46">
        <v>2384</v>
      </c>
      <c r="K10" s="44">
        <v>2629</v>
      </c>
      <c r="L10" s="44">
        <v>2771</v>
      </c>
      <c r="M10" s="44">
        <v>2921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176</v>
      </c>
      <c r="F11" s="44">
        <v>412</v>
      </c>
      <c r="G11" s="44">
        <v>506</v>
      </c>
      <c r="H11" s="45">
        <v>586</v>
      </c>
      <c r="I11" s="44">
        <v>586</v>
      </c>
      <c r="J11" s="46">
        <v>181</v>
      </c>
      <c r="K11" s="44">
        <v>206</v>
      </c>
      <c r="L11" s="44">
        <v>217</v>
      </c>
      <c r="M11" s="44">
        <v>228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6454</v>
      </c>
      <c r="F12" s="44">
        <v>11815</v>
      </c>
      <c r="G12" s="44">
        <v>5561</v>
      </c>
      <c r="H12" s="45">
        <v>7024</v>
      </c>
      <c r="I12" s="44">
        <v>7024</v>
      </c>
      <c r="J12" s="46">
        <v>5806</v>
      </c>
      <c r="K12" s="44">
        <v>6700</v>
      </c>
      <c r="L12" s="44">
        <v>7062</v>
      </c>
      <c r="M12" s="44">
        <v>7443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525</v>
      </c>
      <c r="F13" s="44">
        <v>1034</v>
      </c>
      <c r="G13" s="44">
        <v>209</v>
      </c>
      <c r="H13" s="45">
        <v>7873</v>
      </c>
      <c r="I13" s="44">
        <v>7873</v>
      </c>
      <c r="J13" s="46">
        <v>1863</v>
      </c>
      <c r="K13" s="44">
        <v>1959</v>
      </c>
      <c r="L13" s="44">
        <v>1492</v>
      </c>
      <c r="M13" s="44">
        <v>2176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273</v>
      </c>
      <c r="F14" s="44">
        <v>568</v>
      </c>
      <c r="G14" s="44">
        <v>1241</v>
      </c>
      <c r="H14" s="45">
        <v>922</v>
      </c>
      <c r="I14" s="44">
        <v>890</v>
      </c>
      <c r="J14" s="46">
        <v>1039</v>
      </c>
      <c r="K14" s="44">
        <v>743</v>
      </c>
      <c r="L14" s="44">
        <v>783</v>
      </c>
      <c r="M14" s="44">
        <v>825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20539</v>
      </c>
      <c r="F15" s="44">
        <v>20471</v>
      </c>
      <c r="G15" s="44">
        <v>20314</v>
      </c>
      <c r="H15" s="45">
        <v>6887</v>
      </c>
      <c r="I15" s="44">
        <v>6554</v>
      </c>
      <c r="J15" s="46">
        <v>11606</v>
      </c>
      <c r="K15" s="44">
        <v>8052</v>
      </c>
      <c r="L15" s="44">
        <v>8487</v>
      </c>
      <c r="M15" s="44">
        <v>8945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6549</v>
      </c>
      <c r="F16" s="44">
        <v>15824</v>
      </c>
      <c r="G16" s="44">
        <v>14666</v>
      </c>
      <c r="H16" s="45">
        <v>15826</v>
      </c>
      <c r="I16" s="44">
        <v>15826</v>
      </c>
      <c r="J16" s="46">
        <v>11477</v>
      </c>
      <c r="K16" s="44">
        <v>12177</v>
      </c>
      <c r="L16" s="44">
        <v>11835</v>
      </c>
      <c r="M16" s="44">
        <v>13528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1529</v>
      </c>
      <c r="F17" s="44">
        <v>866</v>
      </c>
      <c r="G17" s="44">
        <v>1030</v>
      </c>
      <c r="H17" s="45">
        <v>2253</v>
      </c>
      <c r="I17" s="44">
        <v>253</v>
      </c>
      <c r="J17" s="46">
        <v>1763</v>
      </c>
      <c r="K17" s="44">
        <v>1636</v>
      </c>
      <c r="L17" s="44">
        <v>1725</v>
      </c>
      <c r="M17" s="44">
        <v>1817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689</v>
      </c>
      <c r="H18" s="45">
        <v>800</v>
      </c>
      <c r="I18" s="44">
        <v>800</v>
      </c>
      <c r="J18" s="46">
        <v>300</v>
      </c>
      <c r="K18" s="44">
        <v>330</v>
      </c>
      <c r="L18" s="44">
        <v>208</v>
      </c>
      <c r="M18" s="44">
        <v>367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4658</v>
      </c>
      <c r="F21" s="44">
        <v>2883</v>
      </c>
      <c r="G21" s="44">
        <v>1410</v>
      </c>
      <c r="H21" s="45">
        <v>3055</v>
      </c>
      <c r="I21" s="44">
        <v>2055</v>
      </c>
      <c r="J21" s="46">
        <v>1555</v>
      </c>
      <c r="K21" s="44">
        <v>2522</v>
      </c>
      <c r="L21" s="44">
        <v>3533</v>
      </c>
      <c r="M21" s="44">
        <v>2393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18</v>
      </c>
      <c r="F22" s="44">
        <v>1459</v>
      </c>
      <c r="G22" s="44">
        <v>847</v>
      </c>
      <c r="H22" s="45">
        <v>3621</v>
      </c>
      <c r="I22" s="44">
        <v>3621</v>
      </c>
      <c r="J22" s="46">
        <v>921</v>
      </c>
      <c r="K22" s="44">
        <v>1261</v>
      </c>
      <c r="L22" s="44">
        <v>1330</v>
      </c>
      <c r="M22" s="44">
        <v>1401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932</v>
      </c>
      <c r="H23" s="45">
        <v>0</v>
      </c>
      <c r="I23" s="44">
        <v>0</v>
      </c>
      <c r="J23" s="46">
        <v>12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223</v>
      </c>
      <c r="F24" s="44">
        <v>1919</v>
      </c>
      <c r="G24" s="44">
        <v>224</v>
      </c>
      <c r="H24" s="45">
        <v>437</v>
      </c>
      <c r="I24" s="44">
        <v>437</v>
      </c>
      <c r="J24" s="46">
        <v>587</v>
      </c>
      <c r="K24" s="44">
        <v>308</v>
      </c>
      <c r="L24" s="44">
        <v>325</v>
      </c>
      <c r="M24" s="44">
        <v>341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8138</v>
      </c>
      <c r="F25" s="44">
        <v>19640</v>
      </c>
      <c r="G25" s="44">
        <v>22670</v>
      </c>
      <c r="H25" s="45">
        <v>7945</v>
      </c>
      <c r="I25" s="44">
        <v>8377</v>
      </c>
      <c r="J25" s="46">
        <v>6988</v>
      </c>
      <c r="K25" s="44">
        <v>7420</v>
      </c>
      <c r="L25" s="44">
        <v>4027</v>
      </c>
      <c r="M25" s="44">
        <v>3337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121</v>
      </c>
      <c r="K27" s="44">
        <v>31</v>
      </c>
      <c r="L27" s="44">
        <v>33</v>
      </c>
      <c r="M27" s="44">
        <v>34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686</v>
      </c>
      <c r="K28" s="44">
        <v>755</v>
      </c>
      <c r="L28" s="44">
        <v>796</v>
      </c>
      <c r="M28" s="44">
        <v>839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24</v>
      </c>
      <c r="F29" s="44">
        <v>420</v>
      </c>
      <c r="G29" s="44">
        <v>1988</v>
      </c>
      <c r="H29" s="45">
        <v>2427</v>
      </c>
      <c r="I29" s="44">
        <v>1427</v>
      </c>
      <c r="J29" s="46">
        <v>1080</v>
      </c>
      <c r="K29" s="44">
        <v>1186</v>
      </c>
      <c r="L29" s="44">
        <v>1250</v>
      </c>
      <c r="M29" s="44">
        <v>1564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</v>
      </c>
      <c r="F30" s="44">
        <v>53</v>
      </c>
      <c r="G30" s="44">
        <v>57</v>
      </c>
      <c r="H30" s="45">
        <v>91</v>
      </c>
      <c r="I30" s="44">
        <v>91</v>
      </c>
      <c r="J30" s="46">
        <v>36</v>
      </c>
      <c r="K30" s="44">
        <v>39</v>
      </c>
      <c r="L30" s="44">
        <v>41</v>
      </c>
      <c r="M30" s="44">
        <v>43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34</v>
      </c>
      <c r="F32" s="44">
        <v>60</v>
      </c>
      <c r="G32" s="44">
        <v>15</v>
      </c>
      <c r="H32" s="45">
        <v>175</v>
      </c>
      <c r="I32" s="44">
        <v>175</v>
      </c>
      <c r="J32" s="46">
        <v>17</v>
      </c>
      <c r="K32" s="44">
        <v>19</v>
      </c>
      <c r="L32" s="44">
        <v>20</v>
      </c>
      <c r="M32" s="44">
        <v>22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34</v>
      </c>
      <c r="F33" s="44">
        <v>0</v>
      </c>
      <c r="G33" s="44">
        <v>0</v>
      </c>
      <c r="H33" s="45">
        <v>0</v>
      </c>
      <c r="I33" s="44">
        <v>0</v>
      </c>
      <c r="J33" s="46">
        <v>44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2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57</v>
      </c>
      <c r="K36" s="44">
        <v>63</v>
      </c>
      <c r="L36" s="44">
        <v>66</v>
      </c>
      <c r="M36" s="44">
        <v>70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610</v>
      </c>
      <c r="F37" s="44">
        <v>866</v>
      </c>
      <c r="G37" s="44">
        <v>881</v>
      </c>
      <c r="H37" s="45">
        <v>1175</v>
      </c>
      <c r="I37" s="44">
        <v>1175</v>
      </c>
      <c r="J37" s="46">
        <v>989</v>
      </c>
      <c r="K37" s="44">
        <v>131</v>
      </c>
      <c r="L37" s="44">
        <v>138</v>
      </c>
      <c r="M37" s="44">
        <v>145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1314</v>
      </c>
      <c r="F38" s="44">
        <v>1783</v>
      </c>
      <c r="G38" s="44">
        <v>1735</v>
      </c>
      <c r="H38" s="45">
        <v>1545</v>
      </c>
      <c r="I38" s="44">
        <v>1545</v>
      </c>
      <c r="J38" s="46">
        <v>2138</v>
      </c>
      <c r="K38" s="44">
        <v>2086</v>
      </c>
      <c r="L38" s="44">
        <v>2078</v>
      </c>
      <c r="M38" s="44">
        <v>2318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47126</v>
      </c>
      <c r="F39" s="44">
        <v>68019</v>
      </c>
      <c r="G39" s="44">
        <v>8266</v>
      </c>
      <c r="H39" s="45">
        <v>11753</v>
      </c>
      <c r="I39" s="44">
        <v>11753</v>
      </c>
      <c r="J39" s="46">
        <v>10986</v>
      </c>
      <c r="K39" s="44">
        <v>8392</v>
      </c>
      <c r="L39" s="44">
        <v>9421</v>
      </c>
      <c r="M39" s="44">
        <v>9323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2196</v>
      </c>
      <c r="F40" s="44">
        <v>1426</v>
      </c>
      <c r="G40" s="44">
        <v>9335</v>
      </c>
      <c r="H40" s="45">
        <v>250</v>
      </c>
      <c r="I40" s="44">
        <v>250</v>
      </c>
      <c r="J40" s="46">
        <v>9637</v>
      </c>
      <c r="K40" s="44">
        <v>8657</v>
      </c>
      <c r="L40" s="44">
        <v>9124</v>
      </c>
      <c r="M40" s="44">
        <v>9617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12105</v>
      </c>
      <c r="F42" s="44">
        <v>16644</v>
      </c>
      <c r="G42" s="44">
        <v>21286</v>
      </c>
      <c r="H42" s="45">
        <v>23302</v>
      </c>
      <c r="I42" s="44">
        <v>23554</v>
      </c>
      <c r="J42" s="46">
        <v>24601</v>
      </c>
      <c r="K42" s="44">
        <v>21560</v>
      </c>
      <c r="L42" s="44">
        <v>20321</v>
      </c>
      <c r="M42" s="44">
        <v>23312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2156</v>
      </c>
      <c r="F43" s="44">
        <v>11047</v>
      </c>
      <c r="G43" s="44">
        <v>5216</v>
      </c>
      <c r="H43" s="45">
        <v>4407</v>
      </c>
      <c r="I43" s="44">
        <v>4407</v>
      </c>
      <c r="J43" s="46">
        <v>4508</v>
      </c>
      <c r="K43" s="44">
        <v>5954</v>
      </c>
      <c r="L43" s="44">
        <v>6276</v>
      </c>
      <c r="M43" s="44">
        <v>6614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1967</v>
      </c>
      <c r="F44" s="44">
        <v>4067</v>
      </c>
      <c r="G44" s="44">
        <v>1014</v>
      </c>
      <c r="H44" s="45">
        <v>2957</v>
      </c>
      <c r="I44" s="44">
        <v>3995</v>
      </c>
      <c r="J44" s="46">
        <v>3174</v>
      </c>
      <c r="K44" s="44">
        <v>1932</v>
      </c>
      <c r="L44" s="44">
        <v>2035</v>
      </c>
      <c r="M44" s="44">
        <v>2147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133</v>
      </c>
      <c r="F45" s="44">
        <v>1470</v>
      </c>
      <c r="G45" s="44">
        <v>1268</v>
      </c>
      <c r="H45" s="45">
        <v>1620</v>
      </c>
      <c r="I45" s="44">
        <v>1620</v>
      </c>
      <c r="J45" s="46">
        <v>958</v>
      </c>
      <c r="K45" s="44">
        <v>723</v>
      </c>
      <c r="L45" s="44">
        <v>766</v>
      </c>
      <c r="M45" s="44">
        <v>803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92</v>
      </c>
      <c r="G46" s="51">
        <v>0</v>
      </c>
      <c r="H46" s="52">
        <v>0</v>
      </c>
      <c r="I46" s="51">
        <v>0</v>
      </c>
      <c r="J46" s="53">
        <v>1560</v>
      </c>
      <c r="K46" s="51">
        <v>436</v>
      </c>
      <c r="L46" s="51">
        <v>459</v>
      </c>
      <c r="M46" s="51">
        <v>485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7303</v>
      </c>
      <c r="F51" s="27">
        <f t="shared" ref="F51:M51" si="4">F52+F59+F62+F63+F64+F72+F73</f>
        <v>13808</v>
      </c>
      <c r="G51" s="27">
        <f t="shared" si="4"/>
        <v>13261</v>
      </c>
      <c r="H51" s="28">
        <f t="shared" si="4"/>
        <v>13095</v>
      </c>
      <c r="I51" s="27">
        <f t="shared" si="4"/>
        <v>19095</v>
      </c>
      <c r="J51" s="29">
        <f t="shared" si="4"/>
        <v>19250</v>
      </c>
      <c r="K51" s="27">
        <f t="shared" si="4"/>
        <v>11741</v>
      </c>
      <c r="L51" s="27">
        <f t="shared" si="4"/>
        <v>11226</v>
      </c>
      <c r="M51" s="27">
        <f t="shared" si="4"/>
        <v>11821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7303</v>
      </c>
      <c r="F73" s="44">
        <f t="shared" ref="F73:M73" si="12">SUM(F74:F75)</f>
        <v>13808</v>
      </c>
      <c r="G73" s="44">
        <f t="shared" si="12"/>
        <v>13261</v>
      </c>
      <c r="H73" s="45">
        <f t="shared" si="12"/>
        <v>13095</v>
      </c>
      <c r="I73" s="44">
        <f t="shared" si="12"/>
        <v>19095</v>
      </c>
      <c r="J73" s="46">
        <f t="shared" si="12"/>
        <v>19250</v>
      </c>
      <c r="K73" s="44">
        <f t="shared" si="12"/>
        <v>11741</v>
      </c>
      <c r="L73" s="44">
        <f t="shared" si="12"/>
        <v>11226</v>
      </c>
      <c r="M73" s="44">
        <f t="shared" si="12"/>
        <v>11821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7303</v>
      </c>
      <c r="F75" s="51">
        <v>13808</v>
      </c>
      <c r="G75" s="51">
        <v>13261</v>
      </c>
      <c r="H75" s="52">
        <v>13095</v>
      </c>
      <c r="I75" s="51">
        <v>19095</v>
      </c>
      <c r="J75" s="53">
        <v>19250</v>
      </c>
      <c r="K75" s="51">
        <v>11741</v>
      </c>
      <c r="L75" s="51">
        <v>11226</v>
      </c>
      <c r="M75" s="51">
        <v>11821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1058</v>
      </c>
      <c r="F77" s="27">
        <f t="shared" ref="F77:M77" si="13">F78+F81+F84+F85+F86+F87+F88</f>
        <v>2745</v>
      </c>
      <c r="G77" s="27">
        <f t="shared" si="13"/>
        <v>26072</v>
      </c>
      <c r="H77" s="28">
        <f t="shared" si="13"/>
        <v>18007</v>
      </c>
      <c r="I77" s="27">
        <f t="shared" si="13"/>
        <v>18775</v>
      </c>
      <c r="J77" s="29">
        <f t="shared" si="13"/>
        <v>18782</v>
      </c>
      <c r="K77" s="27">
        <f t="shared" si="13"/>
        <v>12585</v>
      </c>
      <c r="L77" s="27">
        <f t="shared" si="13"/>
        <v>12782</v>
      </c>
      <c r="M77" s="27">
        <f t="shared" si="13"/>
        <v>12447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1058</v>
      </c>
      <c r="F81" s="44">
        <f t="shared" ref="F81:M81" si="15">SUM(F82:F83)</f>
        <v>2745</v>
      </c>
      <c r="G81" s="44">
        <f t="shared" si="15"/>
        <v>26072</v>
      </c>
      <c r="H81" s="45">
        <f t="shared" si="15"/>
        <v>18007</v>
      </c>
      <c r="I81" s="44">
        <f t="shared" si="15"/>
        <v>18775</v>
      </c>
      <c r="J81" s="46">
        <f t="shared" si="15"/>
        <v>18782</v>
      </c>
      <c r="K81" s="44">
        <f t="shared" si="15"/>
        <v>12585</v>
      </c>
      <c r="L81" s="44">
        <f t="shared" si="15"/>
        <v>12782</v>
      </c>
      <c r="M81" s="44">
        <f t="shared" si="15"/>
        <v>12447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22910</v>
      </c>
      <c r="H82" s="37">
        <v>7945</v>
      </c>
      <c r="I82" s="36">
        <v>7127</v>
      </c>
      <c r="J82" s="38">
        <v>7702</v>
      </c>
      <c r="K82" s="36">
        <v>5247</v>
      </c>
      <c r="L82" s="36">
        <v>5403</v>
      </c>
      <c r="M82" s="36">
        <v>5550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1058</v>
      </c>
      <c r="F83" s="51">
        <v>2745</v>
      </c>
      <c r="G83" s="51">
        <v>3162</v>
      </c>
      <c r="H83" s="52">
        <v>10062</v>
      </c>
      <c r="I83" s="51">
        <v>11648</v>
      </c>
      <c r="J83" s="53">
        <v>11080</v>
      </c>
      <c r="K83" s="51">
        <v>7338</v>
      </c>
      <c r="L83" s="51">
        <v>7379</v>
      </c>
      <c r="M83" s="51">
        <v>6897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20000</v>
      </c>
      <c r="L90" s="27">
        <v>20000</v>
      </c>
      <c r="M90" s="27">
        <v>20000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352484</v>
      </c>
      <c r="F92" s="103">
        <f t="shared" ref="F92:M92" si="16">F4+F51+F77+F90</f>
        <v>439783</v>
      </c>
      <c r="G92" s="103">
        <f t="shared" si="16"/>
        <v>416199</v>
      </c>
      <c r="H92" s="104">
        <f t="shared" si="16"/>
        <v>394447</v>
      </c>
      <c r="I92" s="103">
        <f t="shared" si="16"/>
        <v>395564</v>
      </c>
      <c r="J92" s="105">
        <f t="shared" si="16"/>
        <v>391430</v>
      </c>
      <c r="K92" s="103">
        <f t="shared" si="16"/>
        <v>404564</v>
      </c>
      <c r="L92" s="103">
        <f t="shared" si="16"/>
        <v>417124</v>
      </c>
      <c r="M92" s="103">
        <f t="shared" si="16"/>
        <v>438753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114116</v>
      </c>
      <c r="F4" s="27">
        <f t="shared" ref="F4:M4" si="0">F5+F8+F47</f>
        <v>119325</v>
      </c>
      <c r="G4" s="27">
        <f t="shared" si="0"/>
        <v>119327</v>
      </c>
      <c r="H4" s="28">
        <f t="shared" si="0"/>
        <v>143567</v>
      </c>
      <c r="I4" s="27">
        <f t="shared" si="0"/>
        <v>133485</v>
      </c>
      <c r="J4" s="29">
        <f t="shared" si="0"/>
        <v>133523</v>
      </c>
      <c r="K4" s="27">
        <f t="shared" si="0"/>
        <v>128117</v>
      </c>
      <c r="L4" s="27">
        <f t="shared" si="0"/>
        <v>126386</v>
      </c>
      <c r="M4" s="27">
        <f t="shared" si="0"/>
        <v>134765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73247</v>
      </c>
      <c r="F5" s="59">
        <f t="shared" ref="F5:M5" si="1">SUM(F6:F7)</f>
        <v>77585</v>
      </c>
      <c r="G5" s="59">
        <f t="shared" si="1"/>
        <v>80271</v>
      </c>
      <c r="H5" s="60">
        <f t="shared" si="1"/>
        <v>94204</v>
      </c>
      <c r="I5" s="59">
        <f t="shared" si="1"/>
        <v>83715</v>
      </c>
      <c r="J5" s="61">
        <f t="shared" si="1"/>
        <v>83715</v>
      </c>
      <c r="K5" s="59">
        <f t="shared" si="1"/>
        <v>89156</v>
      </c>
      <c r="L5" s="59">
        <f t="shared" si="1"/>
        <v>93971</v>
      </c>
      <c r="M5" s="59">
        <f t="shared" si="1"/>
        <v>99045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62762</v>
      </c>
      <c r="F6" s="36">
        <v>66934</v>
      </c>
      <c r="G6" s="36">
        <v>69544</v>
      </c>
      <c r="H6" s="37">
        <v>81910</v>
      </c>
      <c r="I6" s="36">
        <v>73466</v>
      </c>
      <c r="J6" s="38">
        <v>73782</v>
      </c>
      <c r="K6" s="36">
        <v>78693</v>
      </c>
      <c r="L6" s="36">
        <v>82845</v>
      </c>
      <c r="M6" s="36">
        <v>87293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10485</v>
      </c>
      <c r="F7" s="51">
        <v>10651</v>
      </c>
      <c r="G7" s="51">
        <v>10727</v>
      </c>
      <c r="H7" s="52">
        <v>12294</v>
      </c>
      <c r="I7" s="51">
        <v>10249</v>
      </c>
      <c r="J7" s="53">
        <v>9933</v>
      </c>
      <c r="K7" s="51">
        <v>10463</v>
      </c>
      <c r="L7" s="51">
        <v>11126</v>
      </c>
      <c r="M7" s="51">
        <v>11752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40869</v>
      </c>
      <c r="F8" s="59">
        <f t="shared" ref="F8:M8" si="2">SUM(F9:F46)</f>
        <v>41740</v>
      </c>
      <c r="G8" s="59">
        <f t="shared" si="2"/>
        <v>39056</v>
      </c>
      <c r="H8" s="60">
        <f t="shared" si="2"/>
        <v>49363</v>
      </c>
      <c r="I8" s="59">
        <f t="shared" si="2"/>
        <v>49770</v>
      </c>
      <c r="J8" s="61">
        <f t="shared" si="2"/>
        <v>49808</v>
      </c>
      <c r="K8" s="59">
        <f t="shared" si="2"/>
        <v>38961</v>
      </c>
      <c r="L8" s="59">
        <f t="shared" si="2"/>
        <v>32415</v>
      </c>
      <c r="M8" s="59">
        <f t="shared" si="2"/>
        <v>35720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31</v>
      </c>
      <c r="F9" s="36">
        <v>3016</v>
      </c>
      <c r="G9" s="36">
        <v>405</v>
      </c>
      <c r="H9" s="37">
        <v>355</v>
      </c>
      <c r="I9" s="36">
        <v>355</v>
      </c>
      <c r="J9" s="38">
        <v>409</v>
      </c>
      <c r="K9" s="36">
        <v>383</v>
      </c>
      <c r="L9" s="36">
        <v>404</v>
      </c>
      <c r="M9" s="36">
        <v>425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5</v>
      </c>
      <c r="F10" s="44">
        <v>1307</v>
      </c>
      <c r="G10" s="44">
        <v>175</v>
      </c>
      <c r="H10" s="45">
        <v>1776</v>
      </c>
      <c r="I10" s="44">
        <v>1776</v>
      </c>
      <c r="J10" s="46">
        <v>778</v>
      </c>
      <c r="K10" s="44">
        <v>549</v>
      </c>
      <c r="L10" s="44">
        <v>578</v>
      </c>
      <c r="M10" s="44">
        <v>609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67</v>
      </c>
      <c r="F11" s="44">
        <v>671</v>
      </c>
      <c r="G11" s="44">
        <v>672</v>
      </c>
      <c r="H11" s="45">
        <v>311</v>
      </c>
      <c r="I11" s="44">
        <v>311</v>
      </c>
      <c r="J11" s="46">
        <v>362</v>
      </c>
      <c r="K11" s="44">
        <v>406</v>
      </c>
      <c r="L11" s="44">
        <v>427</v>
      </c>
      <c r="M11" s="44">
        <v>451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48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260</v>
      </c>
      <c r="F14" s="44">
        <v>1397</v>
      </c>
      <c r="G14" s="44">
        <v>1310</v>
      </c>
      <c r="H14" s="45">
        <v>355</v>
      </c>
      <c r="I14" s="44">
        <v>355</v>
      </c>
      <c r="J14" s="46">
        <v>899</v>
      </c>
      <c r="K14" s="44">
        <v>667</v>
      </c>
      <c r="L14" s="44">
        <v>702</v>
      </c>
      <c r="M14" s="44">
        <v>840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341</v>
      </c>
      <c r="F15" s="44">
        <v>708</v>
      </c>
      <c r="G15" s="44">
        <v>1945</v>
      </c>
      <c r="H15" s="45">
        <v>752</v>
      </c>
      <c r="I15" s="44">
        <v>752</v>
      </c>
      <c r="J15" s="46">
        <v>237</v>
      </c>
      <c r="K15" s="44">
        <v>260</v>
      </c>
      <c r="L15" s="44">
        <v>274</v>
      </c>
      <c r="M15" s="44">
        <v>289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57</v>
      </c>
      <c r="F16" s="44">
        <v>704</v>
      </c>
      <c r="G16" s="44">
        <v>1383</v>
      </c>
      <c r="H16" s="45">
        <v>0</v>
      </c>
      <c r="I16" s="44">
        <v>0</v>
      </c>
      <c r="J16" s="46">
        <v>721</v>
      </c>
      <c r="K16" s="44">
        <v>655</v>
      </c>
      <c r="L16" s="44">
        <v>691</v>
      </c>
      <c r="M16" s="44">
        <v>727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51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22352</v>
      </c>
      <c r="F18" s="44">
        <v>9954</v>
      </c>
      <c r="G18" s="44">
        <v>7898</v>
      </c>
      <c r="H18" s="45">
        <v>9404</v>
      </c>
      <c r="I18" s="44">
        <v>9404</v>
      </c>
      <c r="J18" s="46">
        <v>13903</v>
      </c>
      <c r="K18" s="44">
        <v>6982</v>
      </c>
      <c r="L18" s="44">
        <v>4320</v>
      </c>
      <c r="M18" s="44">
        <v>4521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10832</v>
      </c>
      <c r="F22" s="44">
        <v>8994</v>
      </c>
      <c r="G22" s="44">
        <v>5634</v>
      </c>
      <c r="H22" s="45">
        <v>24846</v>
      </c>
      <c r="I22" s="44">
        <v>25253</v>
      </c>
      <c r="J22" s="46">
        <v>11923</v>
      </c>
      <c r="K22" s="44">
        <v>13253</v>
      </c>
      <c r="L22" s="44">
        <v>13833</v>
      </c>
      <c r="M22" s="44">
        <v>16708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5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5</v>
      </c>
      <c r="F24" s="44">
        <v>22</v>
      </c>
      <c r="G24" s="44">
        <v>5</v>
      </c>
      <c r="H24" s="45">
        <v>8</v>
      </c>
      <c r="I24" s="44">
        <v>8</v>
      </c>
      <c r="J24" s="46">
        <v>122</v>
      </c>
      <c r="K24" s="44">
        <v>41</v>
      </c>
      <c r="L24" s="44">
        <v>43</v>
      </c>
      <c r="M24" s="44">
        <v>45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1296</v>
      </c>
      <c r="I25" s="44">
        <v>1296</v>
      </c>
      <c r="J25" s="46">
        <v>3399</v>
      </c>
      <c r="K25" s="44">
        <v>3793</v>
      </c>
      <c r="L25" s="44">
        <v>1431</v>
      </c>
      <c r="M25" s="44">
        <v>1494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388</v>
      </c>
      <c r="K28" s="44">
        <v>34</v>
      </c>
      <c r="L28" s="44">
        <v>36</v>
      </c>
      <c r="M28" s="44">
        <v>38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103</v>
      </c>
      <c r="G29" s="44">
        <v>48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179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3</v>
      </c>
      <c r="H31" s="45">
        <v>0</v>
      </c>
      <c r="I31" s="44">
        <v>0</v>
      </c>
      <c r="J31" s="46">
        <v>45</v>
      </c>
      <c r="K31" s="44">
        <v>50</v>
      </c>
      <c r="L31" s="44">
        <v>53</v>
      </c>
      <c r="M31" s="44">
        <v>56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43</v>
      </c>
      <c r="G32" s="44">
        <v>47</v>
      </c>
      <c r="H32" s="45">
        <v>45</v>
      </c>
      <c r="I32" s="44">
        <v>45</v>
      </c>
      <c r="J32" s="46">
        <v>5</v>
      </c>
      <c r="K32" s="44">
        <v>3</v>
      </c>
      <c r="L32" s="44">
        <v>359</v>
      </c>
      <c r="M32" s="44">
        <v>413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102</v>
      </c>
      <c r="G34" s="44">
        <v>2185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392</v>
      </c>
      <c r="K36" s="44">
        <v>409</v>
      </c>
      <c r="L36" s="44">
        <v>431</v>
      </c>
      <c r="M36" s="44">
        <v>454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26</v>
      </c>
      <c r="F37" s="44">
        <v>1312</v>
      </c>
      <c r="G37" s="44">
        <v>1947</v>
      </c>
      <c r="H37" s="45">
        <v>494</v>
      </c>
      <c r="I37" s="44">
        <v>494</v>
      </c>
      <c r="J37" s="46">
        <v>658</v>
      </c>
      <c r="K37" s="44">
        <v>571</v>
      </c>
      <c r="L37" s="44">
        <v>597</v>
      </c>
      <c r="M37" s="44">
        <v>815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367</v>
      </c>
      <c r="F38" s="44">
        <v>832</v>
      </c>
      <c r="G38" s="44">
        <v>933</v>
      </c>
      <c r="H38" s="45">
        <v>832</v>
      </c>
      <c r="I38" s="44">
        <v>832</v>
      </c>
      <c r="J38" s="46">
        <v>628</v>
      </c>
      <c r="K38" s="44">
        <v>642</v>
      </c>
      <c r="L38" s="44">
        <v>846</v>
      </c>
      <c r="M38" s="44">
        <v>715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382</v>
      </c>
      <c r="F39" s="44">
        <v>285</v>
      </c>
      <c r="G39" s="44">
        <v>156</v>
      </c>
      <c r="H39" s="45">
        <v>183</v>
      </c>
      <c r="I39" s="44">
        <v>183</v>
      </c>
      <c r="J39" s="46">
        <v>128</v>
      </c>
      <c r="K39" s="44">
        <v>141</v>
      </c>
      <c r="L39" s="44">
        <v>148</v>
      </c>
      <c r="M39" s="44">
        <v>157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86</v>
      </c>
      <c r="F40" s="44">
        <v>957</v>
      </c>
      <c r="G40" s="44">
        <v>115</v>
      </c>
      <c r="H40" s="45">
        <v>0</v>
      </c>
      <c r="I40" s="44">
        <v>0</v>
      </c>
      <c r="J40" s="46">
        <v>18</v>
      </c>
      <c r="K40" s="44">
        <v>20</v>
      </c>
      <c r="L40" s="44">
        <v>21</v>
      </c>
      <c r="M40" s="44">
        <v>22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7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5910</v>
      </c>
      <c r="F42" s="44">
        <v>9644</v>
      </c>
      <c r="G42" s="44">
        <v>10361</v>
      </c>
      <c r="H42" s="45">
        <v>7683</v>
      </c>
      <c r="I42" s="44">
        <v>7683</v>
      </c>
      <c r="J42" s="46">
        <v>11911</v>
      </c>
      <c r="K42" s="44">
        <v>7780</v>
      </c>
      <c r="L42" s="44">
        <v>5794</v>
      </c>
      <c r="M42" s="44">
        <v>6211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173</v>
      </c>
      <c r="G43" s="44">
        <v>1106</v>
      </c>
      <c r="H43" s="45">
        <v>0</v>
      </c>
      <c r="I43" s="44">
        <v>0</v>
      </c>
      <c r="J43" s="46">
        <v>78</v>
      </c>
      <c r="K43" s="44">
        <v>136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18</v>
      </c>
      <c r="F44" s="44">
        <v>519</v>
      </c>
      <c r="G44" s="44">
        <v>1096</v>
      </c>
      <c r="H44" s="45">
        <v>282</v>
      </c>
      <c r="I44" s="44">
        <v>282</v>
      </c>
      <c r="J44" s="46">
        <v>2021</v>
      </c>
      <c r="K44" s="44">
        <v>1851</v>
      </c>
      <c r="L44" s="44">
        <v>1050</v>
      </c>
      <c r="M44" s="44">
        <v>218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129</v>
      </c>
      <c r="F45" s="44">
        <v>949</v>
      </c>
      <c r="G45" s="44">
        <v>720</v>
      </c>
      <c r="H45" s="45">
        <v>741</v>
      </c>
      <c r="I45" s="44">
        <v>741</v>
      </c>
      <c r="J45" s="46">
        <v>717</v>
      </c>
      <c r="K45" s="44">
        <v>276</v>
      </c>
      <c r="L45" s="44">
        <v>315</v>
      </c>
      <c r="M45" s="44">
        <v>332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861</v>
      </c>
      <c r="H46" s="52">
        <v>0</v>
      </c>
      <c r="I46" s="51">
        <v>0</v>
      </c>
      <c r="J46" s="53">
        <v>54</v>
      </c>
      <c r="K46" s="51">
        <v>59</v>
      </c>
      <c r="L46" s="51">
        <v>62</v>
      </c>
      <c r="M46" s="51">
        <v>1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51</v>
      </c>
      <c r="F77" s="27">
        <f t="shared" ref="F77:M77" si="13">F78+F81+F84+F85+F86+F87+F88</f>
        <v>2725</v>
      </c>
      <c r="G77" s="27">
        <f t="shared" si="13"/>
        <v>19621</v>
      </c>
      <c r="H77" s="28">
        <f t="shared" si="13"/>
        <v>27502</v>
      </c>
      <c r="I77" s="27">
        <f t="shared" si="13"/>
        <v>13480</v>
      </c>
      <c r="J77" s="29">
        <f t="shared" si="13"/>
        <v>13480</v>
      </c>
      <c r="K77" s="27">
        <f t="shared" si="13"/>
        <v>17063</v>
      </c>
      <c r="L77" s="27">
        <f t="shared" si="13"/>
        <v>18756</v>
      </c>
      <c r="M77" s="27">
        <f t="shared" si="13"/>
        <v>25980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13069</v>
      </c>
      <c r="H78" s="60">
        <f t="shared" si="14"/>
        <v>17988</v>
      </c>
      <c r="I78" s="59">
        <f t="shared" si="14"/>
        <v>5419</v>
      </c>
      <c r="J78" s="61">
        <f t="shared" si="14"/>
        <v>5419</v>
      </c>
      <c r="K78" s="59">
        <f t="shared" si="14"/>
        <v>8175</v>
      </c>
      <c r="L78" s="59">
        <f t="shared" si="14"/>
        <v>9500</v>
      </c>
      <c r="M78" s="59">
        <f t="shared" si="14"/>
        <v>15600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13069</v>
      </c>
      <c r="H80" s="52">
        <v>17988</v>
      </c>
      <c r="I80" s="51">
        <v>5419</v>
      </c>
      <c r="J80" s="53">
        <v>5419</v>
      </c>
      <c r="K80" s="51">
        <v>8175</v>
      </c>
      <c r="L80" s="51">
        <v>9500</v>
      </c>
      <c r="M80" s="51">
        <v>15600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51</v>
      </c>
      <c r="F81" s="44">
        <f t="shared" ref="F81:M81" si="15">SUM(F82:F83)</f>
        <v>2547</v>
      </c>
      <c r="G81" s="44">
        <f t="shared" si="15"/>
        <v>6552</v>
      </c>
      <c r="H81" s="45">
        <f t="shared" si="15"/>
        <v>9514</v>
      </c>
      <c r="I81" s="44">
        <f t="shared" si="15"/>
        <v>8061</v>
      </c>
      <c r="J81" s="46">
        <f t="shared" si="15"/>
        <v>8061</v>
      </c>
      <c r="K81" s="44">
        <f t="shared" si="15"/>
        <v>8888</v>
      </c>
      <c r="L81" s="44">
        <f t="shared" si="15"/>
        <v>9256</v>
      </c>
      <c r="M81" s="44">
        <f t="shared" si="15"/>
        <v>10380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1296</v>
      </c>
      <c r="I82" s="36">
        <v>1296</v>
      </c>
      <c r="J82" s="38">
        <v>1296</v>
      </c>
      <c r="K82" s="36">
        <v>1363</v>
      </c>
      <c r="L82" s="36">
        <v>1430</v>
      </c>
      <c r="M82" s="36">
        <v>1643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51</v>
      </c>
      <c r="F83" s="51">
        <v>2547</v>
      </c>
      <c r="G83" s="51">
        <v>6552</v>
      </c>
      <c r="H83" s="52">
        <v>8218</v>
      </c>
      <c r="I83" s="51">
        <v>6765</v>
      </c>
      <c r="J83" s="53">
        <v>6765</v>
      </c>
      <c r="K83" s="51">
        <v>7525</v>
      </c>
      <c r="L83" s="51">
        <v>7826</v>
      </c>
      <c r="M83" s="51">
        <v>8737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178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114167</v>
      </c>
      <c r="F92" s="103">
        <f t="shared" ref="F92:M92" si="16">F4+F51+F77+F90</f>
        <v>122050</v>
      </c>
      <c r="G92" s="103">
        <f t="shared" si="16"/>
        <v>138948</v>
      </c>
      <c r="H92" s="104">
        <f t="shared" si="16"/>
        <v>171069</v>
      </c>
      <c r="I92" s="103">
        <f t="shared" si="16"/>
        <v>146965</v>
      </c>
      <c r="J92" s="105">
        <f t="shared" si="16"/>
        <v>147003</v>
      </c>
      <c r="K92" s="103">
        <f t="shared" si="16"/>
        <v>145180</v>
      </c>
      <c r="L92" s="103">
        <f t="shared" si="16"/>
        <v>145142</v>
      </c>
      <c r="M92" s="103">
        <f t="shared" si="16"/>
        <v>160745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472655</v>
      </c>
      <c r="F4" s="27">
        <f t="shared" ref="F4:M4" si="0">F5+F8+F47</f>
        <v>411013</v>
      </c>
      <c r="G4" s="27">
        <f t="shared" si="0"/>
        <v>373870</v>
      </c>
      <c r="H4" s="28">
        <f t="shared" si="0"/>
        <v>382012.6</v>
      </c>
      <c r="I4" s="27">
        <f t="shared" si="0"/>
        <v>450476.6</v>
      </c>
      <c r="J4" s="29">
        <f t="shared" si="0"/>
        <v>450477</v>
      </c>
      <c r="K4" s="27">
        <f t="shared" si="0"/>
        <v>519517</v>
      </c>
      <c r="L4" s="27">
        <f t="shared" si="0"/>
        <v>532832</v>
      </c>
      <c r="M4" s="27">
        <f t="shared" si="0"/>
        <v>577442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239721</v>
      </c>
      <c r="F5" s="59">
        <f t="shared" ref="F5:M5" si="1">SUM(F6:F7)</f>
        <v>246892</v>
      </c>
      <c r="G5" s="59">
        <f t="shared" si="1"/>
        <v>257081</v>
      </c>
      <c r="H5" s="60">
        <f t="shared" si="1"/>
        <v>274259</v>
      </c>
      <c r="I5" s="59">
        <f t="shared" si="1"/>
        <v>285959</v>
      </c>
      <c r="J5" s="61">
        <f t="shared" si="1"/>
        <v>285959</v>
      </c>
      <c r="K5" s="59">
        <f t="shared" si="1"/>
        <v>294604</v>
      </c>
      <c r="L5" s="59">
        <f t="shared" si="1"/>
        <v>310857</v>
      </c>
      <c r="M5" s="59">
        <f t="shared" si="1"/>
        <v>327600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210264</v>
      </c>
      <c r="F6" s="36">
        <v>212529</v>
      </c>
      <c r="G6" s="36">
        <v>221881</v>
      </c>
      <c r="H6" s="37">
        <v>225435</v>
      </c>
      <c r="I6" s="36">
        <v>235436</v>
      </c>
      <c r="J6" s="38">
        <v>233436</v>
      </c>
      <c r="K6" s="36">
        <v>241225</v>
      </c>
      <c r="L6" s="36">
        <v>254717</v>
      </c>
      <c r="M6" s="36">
        <v>268349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29457</v>
      </c>
      <c r="F7" s="51">
        <v>34363</v>
      </c>
      <c r="G7" s="51">
        <v>35200</v>
      </c>
      <c r="H7" s="52">
        <v>48824</v>
      </c>
      <c r="I7" s="51">
        <v>50523</v>
      </c>
      <c r="J7" s="53">
        <v>52523</v>
      </c>
      <c r="K7" s="51">
        <v>53379</v>
      </c>
      <c r="L7" s="51">
        <v>56140</v>
      </c>
      <c r="M7" s="51">
        <v>59251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232934</v>
      </c>
      <c r="F8" s="59">
        <f t="shared" ref="F8:M8" si="2">SUM(F9:F46)</f>
        <v>164121</v>
      </c>
      <c r="G8" s="59">
        <f t="shared" si="2"/>
        <v>116789</v>
      </c>
      <c r="H8" s="60">
        <f t="shared" si="2"/>
        <v>107753.60000000001</v>
      </c>
      <c r="I8" s="59">
        <f t="shared" si="2"/>
        <v>164517.6</v>
      </c>
      <c r="J8" s="61">
        <f t="shared" si="2"/>
        <v>164518</v>
      </c>
      <c r="K8" s="59">
        <f t="shared" si="2"/>
        <v>224913</v>
      </c>
      <c r="L8" s="59">
        <f t="shared" si="2"/>
        <v>221975</v>
      </c>
      <c r="M8" s="59">
        <f t="shared" si="2"/>
        <v>249842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304</v>
      </c>
      <c r="F9" s="36">
        <v>195</v>
      </c>
      <c r="G9" s="36">
        <v>336</v>
      </c>
      <c r="H9" s="37">
        <v>1868</v>
      </c>
      <c r="I9" s="36">
        <v>1868</v>
      </c>
      <c r="J9" s="38">
        <v>598</v>
      </c>
      <c r="K9" s="36">
        <v>470</v>
      </c>
      <c r="L9" s="36">
        <v>496</v>
      </c>
      <c r="M9" s="36">
        <v>523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283</v>
      </c>
      <c r="F10" s="44">
        <v>1062</v>
      </c>
      <c r="G10" s="44">
        <v>408</v>
      </c>
      <c r="H10" s="45">
        <v>1475</v>
      </c>
      <c r="I10" s="44">
        <v>1475</v>
      </c>
      <c r="J10" s="46">
        <v>549</v>
      </c>
      <c r="K10" s="44">
        <v>335</v>
      </c>
      <c r="L10" s="44">
        <v>352</v>
      </c>
      <c r="M10" s="44">
        <v>372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1001</v>
      </c>
      <c r="F11" s="44">
        <v>1311</v>
      </c>
      <c r="G11" s="44">
        <v>3136</v>
      </c>
      <c r="H11" s="45">
        <v>1641</v>
      </c>
      <c r="I11" s="44">
        <v>1641</v>
      </c>
      <c r="J11" s="46">
        <v>539</v>
      </c>
      <c r="K11" s="44">
        <v>591</v>
      </c>
      <c r="L11" s="44">
        <v>630</v>
      </c>
      <c r="M11" s="44">
        <v>656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1077</v>
      </c>
      <c r="F14" s="44">
        <v>1562</v>
      </c>
      <c r="G14" s="44">
        <v>2243</v>
      </c>
      <c r="H14" s="45">
        <v>789</v>
      </c>
      <c r="I14" s="44">
        <v>789</v>
      </c>
      <c r="J14" s="46">
        <v>2701</v>
      </c>
      <c r="K14" s="44">
        <v>2964</v>
      </c>
      <c r="L14" s="44">
        <v>3064</v>
      </c>
      <c r="M14" s="44">
        <v>3229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2462</v>
      </c>
      <c r="F15" s="44">
        <v>2309</v>
      </c>
      <c r="G15" s="44">
        <v>3860</v>
      </c>
      <c r="H15" s="45">
        <v>76</v>
      </c>
      <c r="I15" s="44">
        <v>76</v>
      </c>
      <c r="J15" s="46">
        <v>1883</v>
      </c>
      <c r="K15" s="44">
        <v>6725</v>
      </c>
      <c r="L15" s="44">
        <v>278</v>
      </c>
      <c r="M15" s="44">
        <v>294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4375</v>
      </c>
      <c r="H16" s="45">
        <v>0</v>
      </c>
      <c r="I16" s="44">
        <v>0</v>
      </c>
      <c r="J16" s="46">
        <v>17</v>
      </c>
      <c r="K16" s="44">
        <v>4919</v>
      </c>
      <c r="L16" s="44">
        <v>1417</v>
      </c>
      <c r="M16" s="44">
        <v>2061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30</v>
      </c>
      <c r="F17" s="44">
        <v>636</v>
      </c>
      <c r="G17" s="44">
        <v>1209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95482</v>
      </c>
      <c r="F18" s="44">
        <v>55979</v>
      </c>
      <c r="G18" s="44">
        <v>29400</v>
      </c>
      <c r="H18" s="45">
        <v>7449</v>
      </c>
      <c r="I18" s="44">
        <v>7449</v>
      </c>
      <c r="J18" s="46">
        <v>7347</v>
      </c>
      <c r="K18" s="44">
        <v>8102</v>
      </c>
      <c r="L18" s="44">
        <v>8413</v>
      </c>
      <c r="M18" s="44">
        <v>8860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31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86863</v>
      </c>
      <c r="F22" s="44">
        <v>64727</v>
      </c>
      <c r="G22" s="44">
        <v>1925</v>
      </c>
      <c r="H22" s="45">
        <v>19744</v>
      </c>
      <c r="I22" s="44">
        <v>21293</v>
      </c>
      <c r="J22" s="46">
        <v>14277</v>
      </c>
      <c r="K22" s="44">
        <v>4761</v>
      </c>
      <c r="L22" s="44">
        <v>4278</v>
      </c>
      <c r="M22" s="44">
        <v>22691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517</v>
      </c>
      <c r="F23" s="44">
        <v>2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68</v>
      </c>
      <c r="F24" s="44">
        <v>73</v>
      </c>
      <c r="G24" s="44">
        <v>23</v>
      </c>
      <c r="H24" s="45">
        <v>71</v>
      </c>
      <c r="I24" s="44">
        <v>71</v>
      </c>
      <c r="J24" s="46">
        <v>60</v>
      </c>
      <c r="K24" s="44">
        <v>86</v>
      </c>
      <c r="L24" s="44">
        <v>97</v>
      </c>
      <c r="M24" s="44">
        <v>103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19044</v>
      </c>
      <c r="I25" s="44">
        <v>19044</v>
      </c>
      <c r="J25" s="46">
        <v>18633</v>
      </c>
      <c r="K25" s="44">
        <v>8341</v>
      </c>
      <c r="L25" s="44">
        <v>8959</v>
      </c>
      <c r="M25" s="44">
        <v>13517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64</v>
      </c>
      <c r="K27" s="44">
        <v>71</v>
      </c>
      <c r="L27" s="44">
        <v>75</v>
      </c>
      <c r="M27" s="44">
        <v>79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72002</v>
      </c>
      <c r="J28" s="46">
        <v>73356</v>
      </c>
      <c r="K28" s="44">
        <v>137949</v>
      </c>
      <c r="L28" s="44">
        <v>148695</v>
      </c>
      <c r="M28" s="44">
        <v>154534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2</v>
      </c>
      <c r="F29" s="44">
        <v>43</v>
      </c>
      <c r="G29" s="44">
        <v>40</v>
      </c>
      <c r="H29" s="45">
        <v>136</v>
      </c>
      <c r="I29" s="44">
        <v>136</v>
      </c>
      <c r="J29" s="46">
        <v>295</v>
      </c>
      <c r="K29" s="44">
        <v>215</v>
      </c>
      <c r="L29" s="44">
        <v>227</v>
      </c>
      <c r="M29" s="44">
        <v>239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35</v>
      </c>
      <c r="F30" s="44">
        <v>510</v>
      </c>
      <c r="G30" s="44">
        <v>0</v>
      </c>
      <c r="H30" s="45">
        <v>0</v>
      </c>
      <c r="I30" s="44">
        <v>0</v>
      </c>
      <c r="J30" s="46">
        <v>22</v>
      </c>
      <c r="K30" s="44">
        <v>2</v>
      </c>
      <c r="L30" s="44">
        <v>2</v>
      </c>
      <c r="M30" s="44">
        <v>2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26</v>
      </c>
      <c r="G32" s="44">
        <v>26</v>
      </c>
      <c r="H32" s="45">
        <v>0</v>
      </c>
      <c r="I32" s="44">
        <v>0</v>
      </c>
      <c r="J32" s="46">
        <v>4</v>
      </c>
      <c r="K32" s="44">
        <v>3</v>
      </c>
      <c r="L32" s="44">
        <v>3</v>
      </c>
      <c r="M32" s="44">
        <v>3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13</v>
      </c>
      <c r="F33" s="44">
        <v>0</v>
      </c>
      <c r="G33" s="44">
        <v>36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4914</v>
      </c>
      <c r="F34" s="44">
        <v>148</v>
      </c>
      <c r="G34" s="44">
        <v>166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2174</v>
      </c>
      <c r="F37" s="44">
        <v>929</v>
      </c>
      <c r="G37" s="44">
        <v>13779</v>
      </c>
      <c r="H37" s="45">
        <v>818</v>
      </c>
      <c r="I37" s="44">
        <v>862</v>
      </c>
      <c r="J37" s="46">
        <v>3695</v>
      </c>
      <c r="K37" s="44">
        <v>2168</v>
      </c>
      <c r="L37" s="44">
        <v>2239</v>
      </c>
      <c r="M37" s="44">
        <v>2360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1879</v>
      </c>
      <c r="F38" s="44">
        <v>1565</v>
      </c>
      <c r="G38" s="44">
        <v>1524</v>
      </c>
      <c r="H38" s="45">
        <v>2149</v>
      </c>
      <c r="I38" s="44">
        <v>2149</v>
      </c>
      <c r="J38" s="46">
        <v>816</v>
      </c>
      <c r="K38" s="44">
        <v>893</v>
      </c>
      <c r="L38" s="44">
        <v>1058</v>
      </c>
      <c r="M38" s="44">
        <v>1015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7328</v>
      </c>
      <c r="F39" s="44">
        <v>4348</v>
      </c>
      <c r="G39" s="44">
        <v>2130</v>
      </c>
      <c r="H39" s="45">
        <v>3119</v>
      </c>
      <c r="I39" s="44">
        <v>3119</v>
      </c>
      <c r="J39" s="46">
        <v>1108</v>
      </c>
      <c r="K39" s="44">
        <v>1214</v>
      </c>
      <c r="L39" s="44">
        <v>1285</v>
      </c>
      <c r="M39" s="44">
        <v>1354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889</v>
      </c>
      <c r="F40" s="44">
        <v>9</v>
      </c>
      <c r="G40" s="44">
        <v>5776</v>
      </c>
      <c r="H40" s="45">
        <v>4</v>
      </c>
      <c r="I40" s="44">
        <v>4</v>
      </c>
      <c r="J40" s="46">
        <v>1070</v>
      </c>
      <c r="K40" s="44">
        <v>3120</v>
      </c>
      <c r="L40" s="44">
        <v>3288</v>
      </c>
      <c r="M40" s="44">
        <v>3466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22277</v>
      </c>
      <c r="F42" s="44">
        <v>3408</v>
      </c>
      <c r="G42" s="44">
        <v>29529</v>
      </c>
      <c r="H42" s="45">
        <v>15887</v>
      </c>
      <c r="I42" s="44">
        <v>15084</v>
      </c>
      <c r="J42" s="46">
        <v>27957</v>
      </c>
      <c r="K42" s="44">
        <v>25506</v>
      </c>
      <c r="L42" s="44">
        <v>19783</v>
      </c>
      <c r="M42" s="44">
        <v>18553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3692</v>
      </c>
      <c r="F43" s="44">
        <v>17493</v>
      </c>
      <c r="G43" s="44">
        <v>4128</v>
      </c>
      <c r="H43" s="45">
        <v>29396.6</v>
      </c>
      <c r="I43" s="44">
        <v>13368.599999999999</v>
      </c>
      <c r="J43" s="46">
        <v>1293</v>
      </c>
      <c r="K43" s="44">
        <v>7500</v>
      </c>
      <c r="L43" s="44">
        <v>7905</v>
      </c>
      <c r="M43" s="44">
        <v>8332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180</v>
      </c>
      <c r="F44" s="44">
        <v>3096</v>
      </c>
      <c r="G44" s="44">
        <v>10089</v>
      </c>
      <c r="H44" s="45">
        <v>2829</v>
      </c>
      <c r="I44" s="44">
        <v>2829</v>
      </c>
      <c r="J44" s="46">
        <v>4609</v>
      </c>
      <c r="K44" s="44">
        <v>5002</v>
      </c>
      <c r="L44" s="44">
        <v>5273</v>
      </c>
      <c r="M44" s="44">
        <v>5557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1464</v>
      </c>
      <c r="F45" s="44">
        <v>3559</v>
      </c>
      <c r="G45" s="44">
        <v>2000</v>
      </c>
      <c r="H45" s="45">
        <v>1258</v>
      </c>
      <c r="I45" s="44">
        <v>1258</v>
      </c>
      <c r="J45" s="46">
        <v>1707</v>
      </c>
      <c r="K45" s="44">
        <v>1835</v>
      </c>
      <c r="L45" s="44">
        <v>1934</v>
      </c>
      <c r="M45" s="44">
        <v>2039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1131</v>
      </c>
      <c r="G46" s="51">
        <v>651</v>
      </c>
      <c r="H46" s="52">
        <v>0</v>
      </c>
      <c r="I46" s="51">
        <v>0</v>
      </c>
      <c r="J46" s="53">
        <v>1918</v>
      </c>
      <c r="K46" s="51">
        <v>2110</v>
      </c>
      <c r="L46" s="51">
        <v>2224</v>
      </c>
      <c r="M46" s="51">
        <v>3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191503</v>
      </c>
      <c r="F51" s="27">
        <f t="shared" ref="F51:M51" si="4">F52+F59+F62+F63+F64+F72+F73</f>
        <v>12316</v>
      </c>
      <c r="G51" s="27">
        <f t="shared" si="4"/>
        <v>0</v>
      </c>
      <c r="H51" s="28">
        <f t="shared" si="4"/>
        <v>38000</v>
      </c>
      <c r="I51" s="27">
        <f t="shared" si="4"/>
        <v>38000</v>
      </c>
      <c r="J51" s="29">
        <f t="shared" si="4"/>
        <v>38000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137300</v>
      </c>
      <c r="F59" s="59">
        <f t="shared" ref="F59:M59" si="8">SUM(F60:F61)</f>
        <v>2800</v>
      </c>
      <c r="G59" s="59">
        <f t="shared" si="8"/>
        <v>0</v>
      </c>
      <c r="H59" s="60">
        <f t="shared" si="8"/>
        <v>38000</v>
      </c>
      <c r="I59" s="59">
        <f t="shared" si="8"/>
        <v>38000</v>
      </c>
      <c r="J59" s="61">
        <f t="shared" si="8"/>
        <v>38000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137300</v>
      </c>
      <c r="F61" s="51">
        <v>2800</v>
      </c>
      <c r="G61" s="51">
        <v>0</v>
      </c>
      <c r="H61" s="52">
        <v>38000</v>
      </c>
      <c r="I61" s="51">
        <v>38000</v>
      </c>
      <c r="J61" s="53">
        <v>38000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54203</v>
      </c>
      <c r="F73" s="44">
        <f t="shared" ref="F73:M73" si="12">SUM(F74:F75)</f>
        <v>9516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54203</v>
      </c>
      <c r="F75" s="51">
        <v>9516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3270</v>
      </c>
      <c r="F77" s="27">
        <f t="shared" ref="F77:M77" si="13">F78+F81+F84+F85+F86+F87+F88</f>
        <v>1940</v>
      </c>
      <c r="G77" s="27">
        <f t="shared" si="13"/>
        <v>68927</v>
      </c>
      <c r="H77" s="28">
        <f t="shared" si="13"/>
        <v>86287</v>
      </c>
      <c r="I77" s="27">
        <f t="shared" si="13"/>
        <v>62127</v>
      </c>
      <c r="J77" s="29">
        <f t="shared" si="13"/>
        <v>61927</v>
      </c>
      <c r="K77" s="27">
        <f t="shared" si="13"/>
        <v>51364</v>
      </c>
      <c r="L77" s="27">
        <f t="shared" si="13"/>
        <v>43744</v>
      </c>
      <c r="M77" s="27">
        <f t="shared" si="13"/>
        <v>24819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62586</v>
      </c>
      <c r="H78" s="60">
        <f t="shared" si="14"/>
        <v>56431</v>
      </c>
      <c r="I78" s="59">
        <f t="shared" si="14"/>
        <v>32465</v>
      </c>
      <c r="J78" s="61">
        <f t="shared" si="14"/>
        <v>32265</v>
      </c>
      <c r="K78" s="59">
        <f t="shared" si="14"/>
        <v>28316</v>
      </c>
      <c r="L78" s="59">
        <f t="shared" si="14"/>
        <v>28969</v>
      </c>
      <c r="M78" s="59">
        <f t="shared" si="14"/>
        <v>9598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62586</v>
      </c>
      <c r="H80" s="52">
        <v>56431</v>
      </c>
      <c r="I80" s="51">
        <v>32465</v>
      </c>
      <c r="J80" s="53">
        <v>32265</v>
      </c>
      <c r="K80" s="51">
        <v>28316</v>
      </c>
      <c r="L80" s="51">
        <v>28969</v>
      </c>
      <c r="M80" s="51">
        <v>9598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3270</v>
      </c>
      <c r="F81" s="44">
        <f t="shared" ref="F81:M81" si="15">SUM(F82:F83)</f>
        <v>1940</v>
      </c>
      <c r="G81" s="44">
        <f t="shared" si="15"/>
        <v>6341</v>
      </c>
      <c r="H81" s="45">
        <f t="shared" si="15"/>
        <v>29856</v>
      </c>
      <c r="I81" s="44">
        <f t="shared" si="15"/>
        <v>29662</v>
      </c>
      <c r="J81" s="46">
        <f t="shared" si="15"/>
        <v>29662</v>
      </c>
      <c r="K81" s="44">
        <f t="shared" si="15"/>
        <v>23048</v>
      </c>
      <c r="L81" s="44">
        <f t="shared" si="15"/>
        <v>14775</v>
      </c>
      <c r="M81" s="44">
        <f t="shared" si="15"/>
        <v>15221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19044</v>
      </c>
      <c r="I82" s="36">
        <v>18423</v>
      </c>
      <c r="J82" s="38">
        <v>18315</v>
      </c>
      <c r="K82" s="36">
        <v>13602</v>
      </c>
      <c r="L82" s="36">
        <v>10118</v>
      </c>
      <c r="M82" s="36">
        <v>10656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3270</v>
      </c>
      <c r="F83" s="51">
        <v>1940</v>
      </c>
      <c r="G83" s="51">
        <v>6341</v>
      </c>
      <c r="H83" s="52">
        <v>10812</v>
      </c>
      <c r="I83" s="51">
        <v>11239</v>
      </c>
      <c r="J83" s="53">
        <v>11347</v>
      </c>
      <c r="K83" s="51">
        <v>9446</v>
      </c>
      <c r="L83" s="51">
        <v>4657</v>
      </c>
      <c r="M83" s="51">
        <v>4565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667428</v>
      </c>
      <c r="F92" s="103">
        <f t="shared" ref="F92:M92" si="16">F4+F51+F77+F90</f>
        <v>425269</v>
      </c>
      <c r="G92" s="103">
        <f t="shared" si="16"/>
        <v>442797</v>
      </c>
      <c r="H92" s="104">
        <f t="shared" si="16"/>
        <v>506299.6</v>
      </c>
      <c r="I92" s="103">
        <f t="shared" si="16"/>
        <v>550603.6</v>
      </c>
      <c r="J92" s="105">
        <f t="shared" si="16"/>
        <v>550404</v>
      </c>
      <c r="K92" s="103">
        <f t="shared" si="16"/>
        <v>570881</v>
      </c>
      <c r="L92" s="103">
        <f t="shared" si="16"/>
        <v>576576</v>
      </c>
      <c r="M92" s="103">
        <f t="shared" si="16"/>
        <v>602261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196625</v>
      </c>
      <c r="F4" s="27">
        <f t="shared" ref="F4:M4" si="0">F5+F8+F47</f>
        <v>206485</v>
      </c>
      <c r="G4" s="27">
        <f t="shared" si="0"/>
        <v>226549</v>
      </c>
      <c r="H4" s="28">
        <f t="shared" si="0"/>
        <v>247955</v>
      </c>
      <c r="I4" s="27">
        <f t="shared" si="0"/>
        <v>242325</v>
      </c>
      <c r="J4" s="29">
        <f t="shared" si="0"/>
        <v>242325</v>
      </c>
      <c r="K4" s="27">
        <f t="shared" si="0"/>
        <v>256475</v>
      </c>
      <c r="L4" s="27">
        <f t="shared" si="0"/>
        <v>266748</v>
      </c>
      <c r="M4" s="27">
        <f t="shared" si="0"/>
        <v>282952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171186</v>
      </c>
      <c r="F5" s="59">
        <f t="shared" ref="F5:M5" si="1">SUM(F6:F7)</f>
        <v>175783</v>
      </c>
      <c r="G5" s="59">
        <f t="shared" si="1"/>
        <v>187693</v>
      </c>
      <c r="H5" s="60">
        <f t="shared" si="1"/>
        <v>195886</v>
      </c>
      <c r="I5" s="59">
        <f t="shared" si="1"/>
        <v>196427</v>
      </c>
      <c r="J5" s="61">
        <f t="shared" si="1"/>
        <v>196427</v>
      </c>
      <c r="K5" s="59">
        <f t="shared" si="1"/>
        <v>207932</v>
      </c>
      <c r="L5" s="59">
        <f t="shared" si="1"/>
        <v>219160</v>
      </c>
      <c r="M5" s="59">
        <f t="shared" si="1"/>
        <v>230775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147927</v>
      </c>
      <c r="F6" s="36">
        <v>151447</v>
      </c>
      <c r="G6" s="36">
        <v>161929</v>
      </c>
      <c r="H6" s="37">
        <v>178638</v>
      </c>
      <c r="I6" s="36">
        <v>179383</v>
      </c>
      <c r="J6" s="38">
        <v>179383</v>
      </c>
      <c r="K6" s="36">
        <v>188624</v>
      </c>
      <c r="L6" s="36">
        <v>198720</v>
      </c>
      <c r="M6" s="36">
        <v>208988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23259</v>
      </c>
      <c r="F7" s="51">
        <v>24336</v>
      </c>
      <c r="G7" s="51">
        <v>25764</v>
      </c>
      <c r="H7" s="52">
        <v>17248</v>
      </c>
      <c r="I7" s="51">
        <v>17044</v>
      </c>
      <c r="J7" s="53">
        <v>17044</v>
      </c>
      <c r="K7" s="51">
        <v>19308</v>
      </c>
      <c r="L7" s="51">
        <v>20440</v>
      </c>
      <c r="M7" s="51">
        <v>21787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25439</v>
      </c>
      <c r="F8" s="59">
        <f t="shared" ref="F8:M8" si="2">SUM(F9:F46)</f>
        <v>30702</v>
      </c>
      <c r="G8" s="59">
        <f t="shared" si="2"/>
        <v>38856</v>
      </c>
      <c r="H8" s="60">
        <f t="shared" si="2"/>
        <v>52069</v>
      </c>
      <c r="I8" s="59">
        <f t="shared" si="2"/>
        <v>45898</v>
      </c>
      <c r="J8" s="61">
        <f t="shared" si="2"/>
        <v>45898</v>
      </c>
      <c r="K8" s="59">
        <f t="shared" si="2"/>
        <v>48543</v>
      </c>
      <c r="L8" s="59">
        <f t="shared" si="2"/>
        <v>47588</v>
      </c>
      <c r="M8" s="59">
        <f t="shared" si="2"/>
        <v>52177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170</v>
      </c>
      <c r="F9" s="36">
        <v>496</v>
      </c>
      <c r="G9" s="36">
        <v>235</v>
      </c>
      <c r="H9" s="37">
        <v>377</v>
      </c>
      <c r="I9" s="36">
        <v>377</v>
      </c>
      <c r="J9" s="38">
        <v>582</v>
      </c>
      <c r="K9" s="36">
        <v>560</v>
      </c>
      <c r="L9" s="36">
        <v>547</v>
      </c>
      <c r="M9" s="36">
        <v>574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28</v>
      </c>
      <c r="F10" s="44">
        <v>106</v>
      </c>
      <c r="G10" s="44">
        <v>380</v>
      </c>
      <c r="H10" s="45">
        <v>69</v>
      </c>
      <c r="I10" s="44">
        <v>69</v>
      </c>
      <c r="J10" s="46">
        <v>47</v>
      </c>
      <c r="K10" s="44">
        <v>52</v>
      </c>
      <c r="L10" s="44">
        <v>54</v>
      </c>
      <c r="M10" s="44">
        <v>58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829</v>
      </c>
      <c r="F11" s="44">
        <v>622</v>
      </c>
      <c r="G11" s="44">
        <v>1781</v>
      </c>
      <c r="H11" s="45">
        <v>491</v>
      </c>
      <c r="I11" s="44">
        <v>380</v>
      </c>
      <c r="J11" s="46">
        <v>459</v>
      </c>
      <c r="K11" s="44">
        <v>479</v>
      </c>
      <c r="L11" s="44">
        <v>637</v>
      </c>
      <c r="M11" s="44">
        <v>673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147</v>
      </c>
      <c r="F14" s="44">
        <v>112</v>
      </c>
      <c r="G14" s="44">
        <v>330</v>
      </c>
      <c r="H14" s="45">
        <v>117</v>
      </c>
      <c r="I14" s="44">
        <v>117</v>
      </c>
      <c r="J14" s="46">
        <v>540</v>
      </c>
      <c r="K14" s="44">
        <v>548</v>
      </c>
      <c r="L14" s="44">
        <v>476</v>
      </c>
      <c r="M14" s="44">
        <v>547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690</v>
      </c>
      <c r="F15" s="44">
        <v>570</v>
      </c>
      <c r="G15" s="44">
        <v>893</v>
      </c>
      <c r="H15" s="45">
        <v>458</v>
      </c>
      <c r="I15" s="44">
        <v>427</v>
      </c>
      <c r="J15" s="46">
        <v>372</v>
      </c>
      <c r="K15" s="44">
        <v>408</v>
      </c>
      <c r="L15" s="44">
        <v>477</v>
      </c>
      <c r="M15" s="44">
        <v>503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30</v>
      </c>
      <c r="F16" s="44">
        <v>65</v>
      </c>
      <c r="G16" s="44">
        <v>43</v>
      </c>
      <c r="H16" s="45">
        <v>48</v>
      </c>
      <c r="I16" s="44">
        <v>48</v>
      </c>
      <c r="J16" s="46">
        <v>48</v>
      </c>
      <c r="K16" s="44">
        <v>53</v>
      </c>
      <c r="L16" s="44">
        <v>14</v>
      </c>
      <c r="M16" s="44">
        <v>15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5</v>
      </c>
      <c r="G18" s="44">
        <v>0</v>
      </c>
      <c r="H18" s="45">
        <v>2505</v>
      </c>
      <c r="I18" s="44">
        <v>2505</v>
      </c>
      <c r="J18" s="46">
        <v>3</v>
      </c>
      <c r="K18" s="44">
        <v>9</v>
      </c>
      <c r="L18" s="44">
        <v>9</v>
      </c>
      <c r="M18" s="44">
        <v>10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41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53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211</v>
      </c>
      <c r="F22" s="44">
        <v>160</v>
      </c>
      <c r="G22" s="44">
        <v>278</v>
      </c>
      <c r="H22" s="45">
        <v>202</v>
      </c>
      <c r="I22" s="44">
        <v>202</v>
      </c>
      <c r="J22" s="46">
        <v>61</v>
      </c>
      <c r="K22" s="44">
        <v>67</v>
      </c>
      <c r="L22" s="44">
        <v>71</v>
      </c>
      <c r="M22" s="44">
        <v>74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1</v>
      </c>
      <c r="G23" s="44">
        <v>150</v>
      </c>
      <c r="H23" s="45">
        <v>0</v>
      </c>
      <c r="I23" s="44">
        <v>0</v>
      </c>
      <c r="J23" s="46">
        <v>19</v>
      </c>
      <c r="K23" s="44">
        <v>21</v>
      </c>
      <c r="L23" s="44">
        <v>22</v>
      </c>
      <c r="M23" s="44">
        <v>23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</v>
      </c>
      <c r="F24" s="44">
        <v>20</v>
      </c>
      <c r="G24" s="44">
        <v>9</v>
      </c>
      <c r="H24" s="45">
        <v>24</v>
      </c>
      <c r="I24" s="44">
        <v>24</v>
      </c>
      <c r="J24" s="46">
        <v>632</v>
      </c>
      <c r="K24" s="44">
        <v>50</v>
      </c>
      <c r="L24" s="44">
        <v>32</v>
      </c>
      <c r="M24" s="44">
        <v>33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86</v>
      </c>
      <c r="F25" s="44">
        <v>0</v>
      </c>
      <c r="G25" s="44">
        <v>0</v>
      </c>
      <c r="H25" s="45">
        <v>4428</v>
      </c>
      <c r="I25" s="44">
        <v>3028</v>
      </c>
      <c r="J25" s="46">
        <v>3426</v>
      </c>
      <c r="K25" s="44">
        <v>3654</v>
      </c>
      <c r="L25" s="44">
        <v>3882</v>
      </c>
      <c r="M25" s="44">
        <v>4087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175</v>
      </c>
      <c r="K28" s="44">
        <v>193</v>
      </c>
      <c r="L28" s="44">
        <v>203</v>
      </c>
      <c r="M28" s="44">
        <v>214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</v>
      </c>
      <c r="F29" s="44">
        <v>0</v>
      </c>
      <c r="G29" s="44">
        <v>0</v>
      </c>
      <c r="H29" s="45">
        <v>0</v>
      </c>
      <c r="I29" s="44">
        <v>0</v>
      </c>
      <c r="J29" s="46">
        <v>15</v>
      </c>
      <c r="K29" s="44">
        <v>18</v>
      </c>
      <c r="L29" s="44">
        <v>11</v>
      </c>
      <c r="M29" s="44">
        <v>11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108</v>
      </c>
      <c r="F30" s="44">
        <v>98</v>
      </c>
      <c r="G30" s="44">
        <v>164</v>
      </c>
      <c r="H30" s="45">
        <v>16</v>
      </c>
      <c r="I30" s="44">
        <v>16</v>
      </c>
      <c r="J30" s="46">
        <v>15</v>
      </c>
      <c r="K30" s="44">
        <v>31</v>
      </c>
      <c r="L30" s="44">
        <v>249</v>
      </c>
      <c r="M30" s="44">
        <v>262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10</v>
      </c>
      <c r="F31" s="44">
        <v>0</v>
      </c>
      <c r="G31" s="44">
        <v>14</v>
      </c>
      <c r="H31" s="45">
        <v>0</v>
      </c>
      <c r="I31" s="44">
        <v>0</v>
      </c>
      <c r="J31" s="46">
        <v>538</v>
      </c>
      <c r="K31" s="44">
        <v>602</v>
      </c>
      <c r="L31" s="44">
        <v>463</v>
      </c>
      <c r="M31" s="44">
        <v>480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96</v>
      </c>
      <c r="F32" s="44">
        <v>39</v>
      </c>
      <c r="G32" s="44">
        <v>237</v>
      </c>
      <c r="H32" s="45">
        <v>538</v>
      </c>
      <c r="I32" s="44">
        <v>468</v>
      </c>
      <c r="J32" s="46">
        <v>167</v>
      </c>
      <c r="K32" s="44">
        <v>184</v>
      </c>
      <c r="L32" s="44">
        <v>196.39999999999998</v>
      </c>
      <c r="M32" s="44">
        <v>209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180</v>
      </c>
      <c r="F33" s="44">
        <v>260</v>
      </c>
      <c r="G33" s="44">
        <v>256</v>
      </c>
      <c r="H33" s="45">
        <v>231</v>
      </c>
      <c r="I33" s="44">
        <v>231</v>
      </c>
      <c r="J33" s="46">
        <v>145</v>
      </c>
      <c r="K33" s="44">
        <v>160</v>
      </c>
      <c r="L33" s="44">
        <v>45</v>
      </c>
      <c r="M33" s="44">
        <v>48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13333</v>
      </c>
      <c r="F34" s="44">
        <v>12987</v>
      </c>
      <c r="G34" s="44">
        <v>16593</v>
      </c>
      <c r="H34" s="45">
        <v>28541</v>
      </c>
      <c r="I34" s="44">
        <v>24282</v>
      </c>
      <c r="J34" s="46">
        <v>18643</v>
      </c>
      <c r="K34" s="44">
        <v>28892</v>
      </c>
      <c r="L34" s="44">
        <v>28372</v>
      </c>
      <c r="M34" s="44">
        <v>32090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-1</v>
      </c>
      <c r="F36" s="44">
        <v>0</v>
      </c>
      <c r="G36" s="44">
        <v>0</v>
      </c>
      <c r="H36" s="45">
        <v>0</v>
      </c>
      <c r="I36" s="44">
        <v>0</v>
      </c>
      <c r="J36" s="46">
        <v>545</v>
      </c>
      <c r="K36" s="44">
        <v>273</v>
      </c>
      <c r="L36" s="44">
        <v>128</v>
      </c>
      <c r="M36" s="44">
        <v>145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687</v>
      </c>
      <c r="F37" s="44">
        <v>1095</v>
      </c>
      <c r="G37" s="44">
        <v>1599</v>
      </c>
      <c r="H37" s="45">
        <v>442</v>
      </c>
      <c r="I37" s="44">
        <v>442</v>
      </c>
      <c r="J37" s="46">
        <v>614</v>
      </c>
      <c r="K37" s="44">
        <v>635</v>
      </c>
      <c r="L37" s="44">
        <v>915.4</v>
      </c>
      <c r="M37" s="44">
        <v>1019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513</v>
      </c>
      <c r="F38" s="44">
        <v>715</v>
      </c>
      <c r="G38" s="44">
        <v>720</v>
      </c>
      <c r="H38" s="45">
        <v>440</v>
      </c>
      <c r="I38" s="44">
        <v>440</v>
      </c>
      <c r="J38" s="46">
        <v>424</v>
      </c>
      <c r="K38" s="44">
        <v>446</v>
      </c>
      <c r="L38" s="44">
        <v>475</v>
      </c>
      <c r="M38" s="44">
        <v>542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539</v>
      </c>
      <c r="F39" s="44">
        <v>335</v>
      </c>
      <c r="G39" s="44">
        <v>308</v>
      </c>
      <c r="H39" s="45">
        <v>78</v>
      </c>
      <c r="I39" s="44">
        <v>78</v>
      </c>
      <c r="J39" s="46">
        <v>108</v>
      </c>
      <c r="K39" s="44">
        <v>117</v>
      </c>
      <c r="L39" s="44">
        <v>165.2</v>
      </c>
      <c r="M39" s="44">
        <v>174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62</v>
      </c>
      <c r="F40" s="44">
        <v>486</v>
      </c>
      <c r="G40" s="44">
        <v>57</v>
      </c>
      <c r="H40" s="45">
        <v>4</v>
      </c>
      <c r="I40" s="44">
        <v>4</v>
      </c>
      <c r="J40" s="46">
        <v>28</v>
      </c>
      <c r="K40" s="44">
        <v>31</v>
      </c>
      <c r="L40" s="44">
        <v>70</v>
      </c>
      <c r="M40" s="44">
        <v>74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7560</v>
      </c>
      <c r="F42" s="44">
        <v>10086</v>
      </c>
      <c r="G42" s="44">
        <v>12538</v>
      </c>
      <c r="H42" s="45">
        <v>10678</v>
      </c>
      <c r="I42" s="44">
        <v>10378</v>
      </c>
      <c r="J42" s="46">
        <v>15317</v>
      </c>
      <c r="K42" s="44">
        <v>8770</v>
      </c>
      <c r="L42" s="44">
        <v>7880</v>
      </c>
      <c r="M42" s="44">
        <v>8121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30</v>
      </c>
      <c r="F43" s="44">
        <v>485</v>
      </c>
      <c r="G43" s="44">
        <v>0</v>
      </c>
      <c r="H43" s="45">
        <v>0</v>
      </c>
      <c r="I43" s="44">
        <v>0</v>
      </c>
      <c r="J43" s="46">
        <v>0</v>
      </c>
      <c r="K43" s="44">
        <v>161</v>
      </c>
      <c r="L43" s="44">
        <v>170</v>
      </c>
      <c r="M43" s="44">
        <v>179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110</v>
      </c>
      <c r="F44" s="44">
        <v>1754</v>
      </c>
      <c r="G44" s="44">
        <v>2061</v>
      </c>
      <c r="H44" s="45">
        <v>2346</v>
      </c>
      <c r="I44" s="44">
        <v>2346</v>
      </c>
      <c r="J44" s="46">
        <v>2737</v>
      </c>
      <c r="K44" s="44">
        <v>1880</v>
      </c>
      <c r="L44" s="44">
        <v>1770</v>
      </c>
      <c r="M44" s="44">
        <v>1971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9</v>
      </c>
      <c r="F45" s="44">
        <v>111</v>
      </c>
      <c r="G45" s="44">
        <v>210</v>
      </c>
      <c r="H45" s="45">
        <v>36</v>
      </c>
      <c r="I45" s="44">
        <v>36</v>
      </c>
      <c r="J45" s="46">
        <v>98</v>
      </c>
      <c r="K45" s="44">
        <v>95</v>
      </c>
      <c r="L45" s="44">
        <v>92</v>
      </c>
      <c r="M45" s="44">
        <v>41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140</v>
      </c>
      <c r="K46" s="51">
        <v>154</v>
      </c>
      <c r="L46" s="51">
        <v>162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3500</v>
      </c>
      <c r="F51" s="27">
        <f t="shared" ref="F51:M51" si="4">F52+F59+F62+F63+F64+F72+F73</f>
        <v>3197</v>
      </c>
      <c r="G51" s="27">
        <f t="shared" si="4"/>
        <v>0</v>
      </c>
      <c r="H51" s="28">
        <f t="shared" si="4"/>
        <v>0</v>
      </c>
      <c r="I51" s="27">
        <f t="shared" si="4"/>
        <v>0</v>
      </c>
      <c r="J51" s="29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3500</v>
      </c>
      <c r="F73" s="44">
        <f t="shared" ref="F73:M73" si="12">SUM(F74:F75)</f>
        <v>3197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3500</v>
      </c>
      <c r="F75" s="51">
        <v>3197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277</v>
      </c>
      <c r="F77" s="27">
        <f t="shared" ref="F77:M77" si="13">F78+F81+F84+F85+F86+F87+F88</f>
        <v>1096</v>
      </c>
      <c r="G77" s="27">
        <f t="shared" si="13"/>
        <v>4160</v>
      </c>
      <c r="H77" s="28">
        <f t="shared" si="13"/>
        <v>10696</v>
      </c>
      <c r="I77" s="27">
        <f t="shared" si="13"/>
        <v>7309</v>
      </c>
      <c r="J77" s="29">
        <f t="shared" si="13"/>
        <v>7309</v>
      </c>
      <c r="K77" s="27">
        <f t="shared" si="13"/>
        <v>3703</v>
      </c>
      <c r="L77" s="27">
        <f t="shared" si="13"/>
        <v>4933</v>
      </c>
      <c r="M77" s="27">
        <f t="shared" si="13"/>
        <v>5189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1000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1000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277</v>
      </c>
      <c r="F81" s="44">
        <f t="shared" ref="F81:M81" si="15">SUM(F82:F83)</f>
        <v>591</v>
      </c>
      <c r="G81" s="44">
        <f t="shared" si="15"/>
        <v>591</v>
      </c>
      <c r="H81" s="45">
        <f t="shared" si="15"/>
        <v>4474</v>
      </c>
      <c r="I81" s="44">
        <f t="shared" si="15"/>
        <v>2497</v>
      </c>
      <c r="J81" s="46">
        <f t="shared" si="15"/>
        <v>2497</v>
      </c>
      <c r="K81" s="44">
        <f t="shared" si="15"/>
        <v>3703</v>
      </c>
      <c r="L81" s="44">
        <f t="shared" si="15"/>
        <v>4933</v>
      </c>
      <c r="M81" s="44">
        <f t="shared" si="15"/>
        <v>5189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4428</v>
      </c>
      <c r="I82" s="36">
        <v>1000</v>
      </c>
      <c r="J82" s="38">
        <v>1000</v>
      </c>
      <c r="K82" s="36">
        <v>3654</v>
      </c>
      <c r="L82" s="36">
        <v>4882</v>
      </c>
      <c r="M82" s="36">
        <v>5135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277</v>
      </c>
      <c r="F83" s="51">
        <v>591</v>
      </c>
      <c r="G83" s="51">
        <v>591</v>
      </c>
      <c r="H83" s="52">
        <v>46</v>
      </c>
      <c r="I83" s="51">
        <v>1497</v>
      </c>
      <c r="J83" s="53">
        <v>1497</v>
      </c>
      <c r="K83" s="51">
        <v>49</v>
      </c>
      <c r="L83" s="51">
        <v>51</v>
      </c>
      <c r="M83" s="51">
        <v>54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505</v>
      </c>
      <c r="G86" s="44">
        <v>3569</v>
      </c>
      <c r="H86" s="45">
        <v>5222</v>
      </c>
      <c r="I86" s="44">
        <v>4812</v>
      </c>
      <c r="J86" s="46">
        <v>4812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3930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200402</v>
      </c>
      <c r="F92" s="103">
        <f t="shared" ref="F92:M92" si="16">F4+F51+F77+F90</f>
        <v>214708</v>
      </c>
      <c r="G92" s="103">
        <f t="shared" si="16"/>
        <v>230709</v>
      </c>
      <c r="H92" s="104">
        <f t="shared" si="16"/>
        <v>258651</v>
      </c>
      <c r="I92" s="103">
        <f t="shared" si="16"/>
        <v>249634</v>
      </c>
      <c r="J92" s="105">
        <f t="shared" si="16"/>
        <v>249634</v>
      </c>
      <c r="K92" s="103">
        <f t="shared" si="16"/>
        <v>260178</v>
      </c>
      <c r="L92" s="103">
        <f t="shared" si="16"/>
        <v>271681</v>
      </c>
      <c r="M92" s="103">
        <f t="shared" si="16"/>
        <v>288141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72893</v>
      </c>
      <c r="F4" s="27">
        <f t="shared" ref="F4:M4" si="0">F5+F8+F47</f>
        <v>72617</v>
      </c>
      <c r="G4" s="27">
        <f t="shared" si="0"/>
        <v>77817</v>
      </c>
      <c r="H4" s="28">
        <f t="shared" si="0"/>
        <v>86356</v>
      </c>
      <c r="I4" s="27">
        <f t="shared" si="0"/>
        <v>91554</v>
      </c>
      <c r="J4" s="29">
        <f t="shared" si="0"/>
        <v>95850</v>
      </c>
      <c r="K4" s="27">
        <f t="shared" si="0"/>
        <v>93240</v>
      </c>
      <c r="L4" s="27">
        <f t="shared" si="0"/>
        <v>96490</v>
      </c>
      <c r="M4" s="27">
        <f t="shared" si="0"/>
        <v>101926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65107</v>
      </c>
      <c r="F5" s="59">
        <f t="shared" ref="F5:M5" si="1">SUM(F6:F7)</f>
        <v>65054</v>
      </c>
      <c r="G5" s="59">
        <f t="shared" si="1"/>
        <v>68514</v>
      </c>
      <c r="H5" s="60">
        <f t="shared" si="1"/>
        <v>73375</v>
      </c>
      <c r="I5" s="59">
        <f t="shared" si="1"/>
        <v>79975</v>
      </c>
      <c r="J5" s="61">
        <f t="shared" si="1"/>
        <v>84271</v>
      </c>
      <c r="K5" s="59">
        <f t="shared" si="1"/>
        <v>79644</v>
      </c>
      <c r="L5" s="59">
        <f t="shared" si="1"/>
        <v>83945</v>
      </c>
      <c r="M5" s="59">
        <f t="shared" si="1"/>
        <v>88394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55520</v>
      </c>
      <c r="F6" s="36">
        <v>55416</v>
      </c>
      <c r="G6" s="36">
        <v>58228</v>
      </c>
      <c r="H6" s="37">
        <v>62109</v>
      </c>
      <c r="I6" s="36">
        <v>68604</v>
      </c>
      <c r="J6" s="38">
        <v>72900</v>
      </c>
      <c r="K6" s="36">
        <v>67708</v>
      </c>
      <c r="L6" s="36">
        <v>71292</v>
      </c>
      <c r="M6" s="36">
        <v>74997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9587</v>
      </c>
      <c r="F7" s="51">
        <v>9638</v>
      </c>
      <c r="G7" s="51">
        <v>10286</v>
      </c>
      <c r="H7" s="52">
        <v>11266</v>
      </c>
      <c r="I7" s="51">
        <v>11371</v>
      </c>
      <c r="J7" s="53">
        <v>11371</v>
      </c>
      <c r="K7" s="51">
        <v>11936</v>
      </c>
      <c r="L7" s="51">
        <v>12653</v>
      </c>
      <c r="M7" s="51">
        <v>13397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7786</v>
      </c>
      <c r="F8" s="59">
        <f t="shared" ref="F8:M8" si="2">SUM(F9:F46)</f>
        <v>7563</v>
      </c>
      <c r="G8" s="59">
        <f t="shared" si="2"/>
        <v>9303</v>
      </c>
      <c r="H8" s="60">
        <f t="shared" si="2"/>
        <v>12981</v>
      </c>
      <c r="I8" s="59">
        <f t="shared" si="2"/>
        <v>11579</v>
      </c>
      <c r="J8" s="61">
        <f t="shared" si="2"/>
        <v>11579</v>
      </c>
      <c r="K8" s="59">
        <f t="shared" si="2"/>
        <v>13596</v>
      </c>
      <c r="L8" s="59">
        <f t="shared" si="2"/>
        <v>12545</v>
      </c>
      <c r="M8" s="59">
        <f t="shared" si="2"/>
        <v>13532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48</v>
      </c>
      <c r="F9" s="36">
        <v>1008</v>
      </c>
      <c r="G9" s="36">
        <v>182</v>
      </c>
      <c r="H9" s="37">
        <v>208</v>
      </c>
      <c r="I9" s="36">
        <v>208</v>
      </c>
      <c r="J9" s="38">
        <v>295</v>
      </c>
      <c r="K9" s="36">
        <v>196</v>
      </c>
      <c r="L9" s="36">
        <v>207</v>
      </c>
      <c r="M9" s="36">
        <v>218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</v>
      </c>
      <c r="F10" s="44">
        <v>3</v>
      </c>
      <c r="G10" s="44">
        <v>0</v>
      </c>
      <c r="H10" s="45">
        <v>0</v>
      </c>
      <c r="I10" s="44">
        <v>0</v>
      </c>
      <c r="J10" s="46">
        <v>3</v>
      </c>
      <c r="K10" s="44">
        <v>3</v>
      </c>
      <c r="L10" s="44">
        <v>3</v>
      </c>
      <c r="M10" s="44">
        <v>3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90</v>
      </c>
      <c r="F11" s="44">
        <v>20</v>
      </c>
      <c r="G11" s="44">
        <v>105</v>
      </c>
      <c r="H11" s="45">
        <v>13</v>
      </c>
      <c r="I11" s="44">
        <v>13</v>
      </c>
      <c r="J11" s="46">
        <v>64</v>
      </c>
      <c r="K11" s="44">
        <v>85</v>
      </c>
      <c r="L11" s="44">
        <v>89</v>
      </c>
      <c r="M11" s="44">
        <v>94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1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0</v>
      </c>
      <c r="H14" s="45">
        <v>0</v>
      </c>
      <c r="I14" s="44">
        <v>0</v>
      </c>
      <c r="J14" s="46">
        <v>54</v>
      </c>
      <c r="K14" s="44">
        <v>53</v>
      </c>
      <c r="L14" s="44">
        <v>23</v>
      </c>
      <c r="M14" s="44">
        <v>24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355</v>
      </c>
      <c r="F15" s="44">
        <v>374</v>
      </c>
      <c r="G15" s="44">
        <v>464</v>
      </c>
      <c r="H15" s="45">
        <v>535</v>
      </c>
      <c r="I15" s="44">
        <v>535</v>
      </c>
      <c r="J15" s="46">
        <v>200</v>
      </c>
      <c r="K15" s="44">
        <v>120</v>
      </c>
      <c r="L15" s="44">
        <v>126</v>
      </c>
      <c r="M15" s="44">
        <v>133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169</v>
      </c>
      <c r="F16" s="44">
        <v>183</v>
      </c>
      <c r="G16" s="44">
        <v>212</v>
      </c>
      <c r="H16" s="45">
        <v>759</v>
      </c>
      <c r="I16" s="44">
        <v>645</v>
      </c>
      <c r="J16" s="46">
        <v>479</v>
      </c>
      <c r="K16" s="44">
        <v>254</v>
      </c>
      <c r="L16" s="44">
        <v>167</v>
      </c>
      <c r="M16" s="44">
        <v>60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204</v>
      </c>
      <c r="G17" s="44">
        <v>0</v>
      </c>
      <c r="H17" s="45">
        <v>336</v>
      </c>
      <c r="I17" s="44">
        <v>336</v>
      </c>
      <c r="J17" s="46">
        <v>194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445</v>
      </c>
      <c r="F18" s="44">
        <v>272</v>
      </c>
      <c r="G18" s="44">
        <v>473</v>
      </c>
      <c r="H18" s="45">
        <v>50</v>
      </c>
      <c r="I18" s="44">
        <v>50</v>
      </c>
      <c r="J18" s="46">
        <v>305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386</v>
      </c>
      <c r="F22" s="44">
        <v>192</v>
      </c>
      <c r="G22" s="44">
        <v>267</v>
      </c>
      <c r="H22" s="45">
        <v>3708</v>
      </c>
      <c r="I22" s="44">
        <v>3708</v>
      </c>
      <c r="J22" s="46">
        <v>1283</v>
      </c>
      <c r="K22" s="44">
        <v>1116</v>
      </c>
      <c r="L22" s="44">
        <v>1125</v>
      </c>
      <c r="M22" s="44">
        <v>1088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62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4</v>
      </c>
      <c r="G24" s="44">
        <v>9</v>
      </c>
      <c r="H24" s="45">
        <v>10</v>
      </c>
      <c r="I24" s="44">
        <v>10</v>
      </c>
      <c r="J24" s="46">
        <v>30</v>
      </c>
      <c r="K24" s="44">
        <v>26</v>
      </c>
      <c r="L24" s="44">
        <v>27</v>
      </c>
      <c r="M24" s="44">
        <v>29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61</v>
      </c>
      <c r="H25" s="45">
        <v>605</v>
      </c>
      <c r="I25" s="44">
        <v>0</v>
      </c>
      <c r="J25" s="46">
        <v>6</v>
      </c>
      <c r="K25" s="44">
        <v>757</v>
      </c>
      <c r="L25" s="44">
        <v>578</v>
      </c>
      <c r="M25" s="44">
        <v>836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138</v>
      </c>
      <c r="K27" s="44">
        <v>147</v>
      </c>
      <c r="L27" s="44">
        <v>155</v>
      </c>
      <c r="M27" s="44">
        <v>163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25</v>
      </c>
      <c r="H28" s="45">
        <v>0</v>
      </c>
      <c r="I28" s="44">
        <v>0</v>
      </c>
      <c r="J28" s="46">
        <v>819</v>
      </c>
      <c r="K28" s="44">
        <v>3850</v>
      </c>
      <c r="L28" s="44">
        <v>3850</v>
      </c>
      <c r="M28" s="44">
        <v>3850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</v>
      </c>
      <c r="F29" s="44">
        <v>17</v>
      </c>
      <c r="G29" s="44">
        <v>108</v>
      </c>
      <c r="H29" s="45">
        <v>75</v>
      </c>
      <c r="I29" s="44">
        <v>75</v>
      </c>
      <c r="J29" s="46">
        <v>64</v>
      </c>
      <c r="K29" s="44">
        <v>70</v>
      </c>
      <c r="L29" s="44">
        <v>74</v>
      </c>
      <c r="M29" s="44">
        <v>78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287</v>
      </c>
      <c r="F30" s="44">
        <v>255</v>
      </c>
      <c r="G30" s="44">
        <v>207</v>
      </c>
      <c r="H30" s="45">
        <v>460</v>
      </c>
      <c r="I30" s="44">
        <v>460</v>
      </c>
      <c r="J30" s="46">
        <v>465</v>
      </c>
      <c r="K30" s="44">
        <v>557</v>
      </c>
      <c r="L30" s="44">
        <v>586</v>
      </c>
      <c r="M30" s="44">
        <v>618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87</v>
      </c>
      <c r="L31" s="44">
        <v>30</v>
      </c>
      <c r="M31" s="44">
        <v>68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141</v>
      </c>
      <c r="F32" s="44">
        <v>24</v>
      </c>
      <c r="G32" s="44">
        <v>66</v>
      </c>
      <c r="H32" s="45">
        <v>247</v>
      </c>
      <c r="I32" s="44">
        <v>247</v>
      </c>
      <c r="J32" s="46">
        <v>191</v>
      </c>
      <c r="K32" s="44">
        <v>776</v>
      </c>
      <c r="L32" s="44">
        <v>789</v>
      </c>
      <c r="M32" s="44">
        <v>831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10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239</v>
      </c>
      <c r="F34" s="44">
        <v>228</v>
      </c>
      <c r="G34" s="44">
        <v>238</v>
      </c>
      <c r="H34" s="45">
        <v>465</v>
      </c>
      <c r="I34" s="44">
        <v>465</v>
      </c>
      <c r="J34" s="46">
        <v>323</v>
      </c>
      <c r="K34" s="44">
        <v>355</v>
      </c>
      <c r="L34" s="44">
        <v>374</v>
      </c>
      <c r="M34" s="44">
        <v>394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98</v>
      </c>
      <c r="K36" s="44">
        <v>87</v>
      </c>
      <c r="L36" s="44">
        <v>92</v>
      </c>
      <c r="M36" s="44">
        <v>97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1307</v>
      </c>
      <c r="F37" s="44">
        <v>1062</v>
      </c>
      <c r="G37" s="44">
        <v>1333</v>
      </c>
      <c r="H37" s="45">
        <v>1138</v>
      </c>
      <c r="I37" s="44">
        <v>1138</v>
      </c>
      <c r="J37" s="46">
        <v>546</v>
      </c>
      <c r="K37" s="44">
        <v>578</v>
      </c>
      <c r="L37" s="44">
        <v>559</v>
      </c>
      <c r="M37" s="44">
        <v>576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344</v>
      </c>
      <c r="F38" s="44">
        <v>237</v>
      </c>
      <c r="G38" s="44">
        <v>272</v>
      </c>
      <c r="H38" s="45">
        <v>192</v>
      </c>
      <c r="I38" s="44">
        <v>192</v>
      </c>
      <c r="J38" s="46">
        <v>187</v>
      </c>
      <c r="K38" s="44">
        <v>261</v>
      </c>
      <c r="L38" s="44">
        <v>275</v>
      </c>
      <c r="M38" s="44">
        <v>290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319</v>
      </c>
      <c r="F39" s="44">
        <v>365</v>
      </c>
      <c r="G39" s="44">
        <v>505</v>
      </c>
      <c r="H39" s="45">
        <v>432</v>
      </c>
      <c r="I39" s="44">
        <v>432</v>
      </c>
      <c r="J39" s="46">
        <v>92</v>
      </c>
      <c r="K39" s="44">
        <v>101</v>
      </c>
      <c r="L39" s="44">
        <v>106</v>
      </c>
      <c r="M39" s="44">
        <v>112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638</v>
      </c>
      <c r="F40" s="44">
        <v>151</v>
      </c>
      <c r="G40" s="44">
        <v>209</v>
      </c>
      <c r="H40" s="45">
        <v>359</v>
      </c>
      <c r="I40" s="44">
        <v>359</v>
      </c>
      <c r="J40" s="46">
        <v>301</v>
      </c>
      <c r="K40" s="44">
        <v>331</v>
      </c>
      <c r="L40" s="44">
        <v>349</v>
      </c>
      <c r="M40" s="44">
        <v>368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20</v>
      </c>
      <c r="K41" s="44">
        <v>22</v>
      </c>
      <c r="L41" s="44">
        <v>23</v>
      </c>
      <c r="M41" s="44">
        <v>24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2906</v>
      </c>
      <c r="F42" s="44">
        <v>2879</v>
      </c>
      <c r="G42" s="44">
        <v>4011</v>
      </c>
      <c r="H42" s="45">
        <v>3122</v>
      </c>
      <c r="I42" s="44">
        <v>2439</v>
      </c>
      <c r="J42" s="46">
        <v>4692</v>
      </c>
      <c r="K42" s="44">
        <v>3013</v>
      </c>
      <c r="L42" s="44">
        <v>2298</v>
      </c>
      <c r="M42" s="44">
        <v>3207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205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79</v>
      </c>
      <c r="F44" s="44">
        <v>0</v>
      </c>
      <c r="G44" s="44">
        <v>351</v>
      </c>
      <c r="H44" s="45">
        <v>267</v>
      </c>
      <c r="I44" s="44">
        <v>267</v>
      </c>
      <c r="J44" s="46">
        <v>382</v>
      </c>
      <c r="K44" s="44">
        <v>379</v>
      </c>
      <c r="L44" s="44">
        <v>348</v>
      </c>
      <c r="M44" s="44">
        <v>370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20</v>
      </c>
      <c r="F45" s="44">
        <v>22</v>
      </c>
      <c r="G45" s="44">
        <v>0</v>
      </c>
      <c r="H45" s="45">
        <v>0</v>
      </c>
      <c r="I45" s="44">
        <v>0</v>
      </c>
      <c r="J45" s="46">
        <v>41</v>
      </c>
      <c r="K45" s="44">
        <v>45</v>
      </c>
      <c r="L45" s="44">
        <v>47</v>
      </c>
      <c r="M45" s="44">
        <v>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297</v>
      </c>
      <c r="K46" s="51">
        <v>327</v>
      </c>
      <c r="L46" s="51">
        <v>245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15496</v>
      </c>
      <c r="F51" s="27">
        <f t="shared" ref="F51:M51" si="4">F52+F59+F62+F63+F64+F72+F73</f>
        <v>16230</v>
      </c>
      <c r="G51" s="27">
        <f t="shared" si="4"/>
        <v>14757</v>
      </c>
      <c r="H51" s="28">
        <f t="shared" si="4"/>
        <v>18059</v>
      </c>
      <c r="I51" s="27">
        <f t="shared" si="4"/>
        <v>18059</v>
      </c>
      <c r="J51" s="29">
        <f t="shared" si="4"/>
        <v>18059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15496</v>
      </c>
      <c r="F59" s="59">
        <f t="shared" ref="F59:M59" si="8">SUM(F60:F61)</f>
        <v>16230</v>
      </c>
      <c r="G59" s="59">
        <f t="shared" si="8"/>
        <v>14757</v>
      </c>
      <c r="H59" s="60">
        <f t="shared" si="8"/>
        <v>18059</v>
      </c>
      <c r="I59" s="59">
        <f t="shared" si="8"/>
        <v>18059</v>
      </c>
      <c r="J59" s="61">
        <f t="shared" si="8"/>
        <v>18059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15496</v>
      </c>
      <c r="F61" s="51">
        <v>16230</v>
      </c>
      <c r="G61" s="51">
        <v>14757</v>
      </c>
      <c r="H61" s="52">
        <v>18059</v>
      </c>
      <c r="I61" s="51">
        <v>18059</v>
      </c>
      <c r="J61" s="53">
        <v>18059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39</v>
      </c>
      <c r="F77" s="27">
        <f t="shared" ref="F77:M77" si="13">F78+F81+F84+F85+F86+F87+F88</f>
        <v>1440</v>
      </c>
      <c r="G77" s="27">
        <f t="shared" si="13"/>
        <v>1170</v>
      </c>
      <c r="H77" s="28">
        <f t="shared" si="13"/>
        <v>825</v>
      </c>
      <c r="I77" s="27">
        <f t="shared" si="13"/>
        <v>1316</v>
      </c>
      <c r="J77" s="29">
        <f t="shared" si="13"/>
        <v>1316</v>
      </c>
      <c r="K77" s="27">
        <f t="shared" si="13"/>
        <v>6855</v>
      </c>
      <c r="L77" s="27">
        <f t="shared" si="13"/>
        <v>6278</v>
      </c>
      <c r="M77" s="27">
        <f t="shared" si="13"/>
        <v>4988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39</v>
      </c>
      <c r="F81" s="44">
        <f t="shared" ref="F81:M81" si="15">SUM(F82:F83)</f>
        <v>1299</v>
      </c>
      <c r="G81" s="44">
        <f t="shared" si="15"/>
        <v>998</v>
      </c>
      <c r="H81" s="45">
        <f t="shared" si="15"/>
        <v>606</v>
      </c>
      <c r="I81" s="44">
        <f t="shared" si="15"/>
        <v>1097</v>
      </c>
      <c r="J81" s="46">
        <f t="shared" si="15"/>
        <v>1097</v>
      </c>
      <c r="K81" s="44">
        <f t="shared" si="15"/>
        <v>1146</v>
      </c>
      <c r="L81" s="44">
        <f t="shared" si="15"/>
        <v>468</v>
      </c>
      <c r="M81" s="44">
        <f t="shared" si="15"/>
        <v>703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606</v>
      </c>
      <c r="I82" s="36">
        <v>0</v>
      </c>
      <c r="J82" s="38">
        <v>0</v>
      </c>
      <c r="K82" s="36">
        <v>637</v>
      </c>
      <c r="L82" s="36">
        <v>468</v>
      </c>
      <c r="M82" s="36">
        <v>703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39</v>
      </c>
      <c r="F83" s="51">
        <v>1299</v>
      </c>
      <c r="G83" s="51">
        <v>998</v>
      </c>
      <c r="H83" s="52">
        <v>0</v>
      </c>
      <c r="I83" s="51">
        <v>1097</v>
      </c>
      <c r="J83" s="53">
        <v>1097</v>
      </c>
      <c r="K83" s="51">
        <v>509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141</v>
      </c>
      <c r="G86" s="44">
        <v>172</v>
      </c>
      <c r="H86" s="45">
        <v>219</v>
      </c>
      <c r="I86" s="44">
        <v>219</v>
      </c>
      <c r="J86" s="46">
        <v>219</v>
      </c>
      <c r="K86" s="44">
        <v>5709</v>
      </c>
      <c r="L86" s="44">
        <v>5810</v>
      </c>
      <c r="M86" s="44">
        <v>4285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88428</v>
      </c>
      <c r="F92" s="103">
        <f t="shared" ref="F92:M92" si="16">F4+F51+F77+F90</f>
        <v>90287</v>
      </c>
      <c r="G92" s="103">
        <f t="shared" si="16"/>
        <v>93744</v>
      </c>
      <c r="H92" s="104">
        <f t="shared" si="16"/>
        <v>105240</v>
      </c>
      <c r="I92" s="103">
        <f t="shared" si="16"/>
        <v>110929</v>
      </c>
      <c r="J92" s="105">
        <f t="shared" si="16"/>
        <v>115225</v>
      </c>
      <c r="K92" s="103">
        <f t="shared" si="16"/>
        <v>100095</v>
      </c>
      <c r="L92" s="103">
        <f t="shared" si="16"/>
        <v>102768</v>
      </c>
      <c r="M92" s="103">
        <f t="shared" si="16"/>
        <v>106914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195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18219</v>
      </c>
      <c r="F4" s="27">
        <f t="shared" ref="F4:M4" si="0">F5+F8+F47</f>
        <v>25441</v>
      </c>
      <c r="G4" s="27">
        <f t="shared" si="0"/>
        <v>65246</v>
      </c>
      <c r="H4" s="28">
        <f t="shared" si="0"/>
        <v>27865</v>
      </c>
      <c r="I4" s="27">
        <f t="shared" si="0"/>
        <v>31116</v>
      </c>
      <c r="J4" s="29">
        <f t="shared" si="0"/>
        <v>31116</v>
      </c>
      <c r="K4" s="27">
        <f t="shared" si="0"/>
        <v>34928</v>
      </c>
      <c r="L4" s="27">
        <f t="shared" si="0"/>
        <v>35559</v>
      </c>
      <c r="M4" s="27">
        <f t="shared" si="0"/>
        <v>36711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14687</v>
      </c>
      <c r="F5" s="59">
        <f t="shared" ref="F5:M5" si="1">SUM(F6:F7)</f>
        <v>16868</v>
      </c>
      <c r="G5" s="59">
        <f t="shared" si="1"/>
        <v>18344</v>
      </c>
      <c r="H5" s="60">
        <f t="shared" si="1"/>
        <v>18248</v>
      </c>
      <c r="I5" s="59">
        <f t="shared" si="1"/>
        <v>21802</v>
      </c>
      <c r="J5" s="61">
        <f t="shared" si="1"/>
        <v>21802</v>
      </c>
      <c r="K5" s="59">
        <f t="shared" si="1"/>
        <v>21214</v>
      </c>
      <c r="L5" s="59">
        <f t="shared" si="1"/>
        <v>22468</v>
      </c>
      <c r="M5" s="59">
        <f t="shared" si="1"/>
        <v>23765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12838</v>
      </c>
      <c r="F6" s="36">
        <v>14640</v>
      </c>
      <c r="G6" s="36">
        <v>15926</v>
      </c>
      <c r="H6" s="37">
        <v>15918</v>
      </c>
      <c r="I6" s="36">
        <v>19366</v>
      </c>
      <c r="J6" s="38">
        <v>19366</v>
      </c>
      <c r="K6" s="36">
        <v>19029</v>
      </c>
      <c r="L6" s="36">
        <v>20059</v>
      </c>
      <c r="M6" s="36">
        <v>22293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1849</v>
      </c>
      <c r="F7" s="51">
        <v>2228</v>
      </c>
      <c r="G7" s="51">
        <v>2418</v>
      </c>
      <c r="H7" s="52">
        <v>2330</v>
      </c>
      <c r="I7" s="51">
        <v>2436</v>
      </c>
      <c r="J7" s="53">
        <v>2436</v>
      </c>
      <c r="K7" s="51">
        <v>2185</v>
      </c>
      <c r="L7" s="51">
        <v>2409</v>
      </c>
      <c r="M7" s="51">
        <v>1472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3532</v>
      </c>
      <c r="F8" s="59">
        <f t="shared" ref="F8:M8" si="2">SUM(F9:F46)</f>
        <v>8573</v>
      </c>
      <c r="G8" s="59">
        <f t="shared" si="2"/>
        <v>46902</v>
      </c>
      <c r="H8" s="60">
        <f t="shared" si="2"/>
        <v>9617</v>
      </c>
      <c r="I8" s="59">
        <f t="shared" si="2"/>
        <v>9314</v>
      </c>
      <c r="J8" s="61">
        <f t="shared" si="2"/>
        <v>9314</v>
      </c>
      <c r="K8" s="59">
        <f t="shared" si="2"/>
        <v>13714</v>
      </c>
      <c r="L8" s="59">
        <f t="shared" si="2"/>
        <v>13091</v>
      </c>
      <c r="M8" s="59">
        <f t="shared" si="2"/>
        <v>12946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146</v>
      </c>
      <c r="G9" s="36">
        <v>67</v>
      </c>
      <c r="H9" s="37">
        <v>102</v>
      </c>
      <c r="I9" s="36">
        <v>102</v>
      </c>
      <c r="J9" s="38">
        <v>200</v>
      </c>
      <c r="K9" s="36">
        <v>220</v>
      </c>
      <c r="L9" s="36">
        <v>132</v>
      </c>
      <c r="M9" s="36">
        <v>142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30</v>
      </c>
      <c r="G10" s="44">
        <v>0</v>
      </c>
      <c r="H10" s="45">
        <v>34</v>
      </c>
      <c r="I10" s="44">
        <v>34</v>
      </c>
      <c r="J10" s="46">
        <v>34</v>
      </c>
      <c r="K10" s="44">
        <v>27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10</v>
      </c>
      <c r="F11" s="44">
        <v>141</v>
      </c>
      <c r="G11" s="44">
        <v>62</v>
      </c>
      <c r="H11" s="45">
        <v>68</v>
      </c>
      <c r="I11" s="44">
        <v>68</v>
      </c>
      <c r="J11" s="46">
        <v>135</v>
      </c>
      <c r="K11" s="44">
        <v>149</v>
      </c>
      <c r="L11" s="44">
        <v>221</v>
      </c>
      <c r="M11" s="44">
        <v>238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</v>
      </c>
      <c r="F14" s="44">
        <v>186</v>
      </c>
      <c r="G14" s="44">
        <v>137</v>
      </c>
      <c r="H14" s="45">
        <v>129</v>
      </c>
      <c r="I14" s="44">
        <v>129</v>
      </c>
      <c r="J14" s="46">
        <v>241</v>
      </c>
      <c r="K14" s="44">
        <v>265</v>
      </c>
      <c r="L14" s="44">
        <v>154</v>
      </c>
      <c r="M14" s="44">
        <v>162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262</v>
      </c>
      <c r="F15" s="44">
        <v>411</v>
      </c>
      <c r="G15" s="44">
        <v>1728</v>
      </c>
      <c r="H15" s="45">
        <v>61</v>
      </c>
      <c r="I15" s="44">
        <v>61</v>
      </c>
      <c r="J15" s="46">
        <v>33</v>
      </c>
      <c r="K15" s="44">
        <v>36</v>
      </c>
      <c r="L15" s="44">
        <v>67</v>
      </c>
      <c r="M15" s="44">
        <v>120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825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336</v>
      </c>
      <c r="F18" s="44">
        <v>925</v>
      </c>
      <c r="G18" s="44">
        <v>4777</v>
      </c>
      <c r="H18" s="45">
        <v>5805</v>
      </c>
      <c r="I18" s="44">
        <v>5625</v>
      </c>
      <c r="J18" s="46">
        <v>4212</v>
      </c>
      <c r="K18" s="44">
        <v>8584</v>
      </c>
      <c r="L18" s="44">
        <v>8551</v>
      </c>
      <c r="M18" s="44">
        <v>8396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1293</v>
      </c>
      <c r="F22" s="44">
        <v>2100</v>
      </c>
      <c r="G22" s="44">
        <v>36499</v>
      </c>
      <c r="H22" s="45">
        <v>94</v>
      </c>
      <c r="I22" s="44">
        <v>94</v>
      </c>
      <c r="J22" s="46">
        <v>34</v>
      </c>
      <c r="K22" s="44">
        <v>37</v>
      </c>
      <c r="L22" s="44">
        <v>93</v>
      </c>
      <c r="M22" s="44">
        <v>102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18</v>
      </c>
      <c r="K23" s="44">
        <v>20</v>
      </c>
      <c r="L23" s="44">
        <v>21</v>
      </c>
      <c r="M23" s="44">
        <v>22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7</v>
      </c>
      <c r="F24" s="44">
        <v>13</v>
      </c>
      <c r="G24" s="44">
        <v>4</v>
      </c>
      <c r="H24" s="45">
        <v>18</v>
      </c>
      <c r="I24" s="44">
        <v>18</v>
      </c>
      <c r="J24" s="46">
        <v>24</v>
      </c>
      <c r="K24" s="44">
        <v>26</v>
      </c>
      <c r="L24" s="44">
        <v>13</v>
      </c>
      <c r="M24" s="44">
        <v>13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108</v>
      </c>
      <c r="I25" s="44">
        <v>0</v>
      </c>
      <c r="J25" s="46">
        <v>13</v>
      </c>
      <c r="K25" s="44">
        <v>150</v>
      </c>
      <c r="L25" s="44">
        <v>158</v>
      </c>
      <c r="M25" s="44">
        <v>167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29</v>
      </c>
      <c r="K29" s="44">
        <v>32</v>
      </c>
      <c r="L29" s="44">
        <v>34</v>
      </c>
      <c r="M29" s="44">
        <v>36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10</v>
      </c>
      <c r="H32" s="45">
        <v>0</v>
      </c>
      <c r="I32" s="44">
        <v>0</v>
      </c>
      <c r="J32" s="46">
        <v>29</v>
      </c>
      <c r="K32" s="44">
        <v>32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55</v>
      </c>
      <c r="F37" s="44">
        <v>144</v>
      </c>
      <c r="G37" s="44">
        <v>209</v>
      </c>
      <c r="H37" s="45">
        <v>54</v>
      </c>
      <c r="I37" s="44">
        <v>54</v>
      </c>
      <c r="J37" s="46">
        <v>47</v>
      </c>
      <c r="K37" s="44">
        <v>51</v>
      </c>
      <c r="L37" s="44">
        <v>75</v>
      </c>
      <c r="M37" s="44">
        <v>95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93</v>
      </c>
      <c r="F38" s="44">
        <v>187</v>
      </c>
      <c r="G38" s="44">
        <v>200</v>
      </c>
      <c r="H38" s="45">
        <v>174</v>
      </c>
      <c r="I38" s="44">
        <v>159</v>
      </c>
      <c r="J38" s="46">
        <v>162</v>
      </c>
      <c r="K38" s="44">
        <v>179</v>
      </c>
      <c r="L38" s="44">
        <v>187</v>
      </c>
      <c r="M38" s="44">
        <v>261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155</v>
      </c>
      <c r="F39" s="44">
        <v>171</v>
      </c>
      <c r="G39" s="44">
        <v>36</v>
      </c>
      <c r="H39" s="45">
        <v>190</v>
      </c>
      <c r="I39" s="44">
        <v>190</v>
      </c>
      <c r="J39" s="46">
        <v>190</v>
      </c>
      <c r="K39" s="44">
        <v>209</v>
      </c>
      <c r="L39" s="44">
        <v>320</v>
      </c>
      <c r="M39" s="44">
        <v>232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604</v>
      </c>
      <c r="G40" s="44">
        <v>8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1252</v>
      </c>
      <c r="F42" s="44">
        <v>2397</v>
      </c>
      <c r="G42" s="44">
        <v>2661</v>
      </c>
      <c r="H42" s="45">
        <v>2528</v>
      </c>
      <c r="I42" s="44">
        <v>2528</v>
      </c>
      <c r="J42" s="46">
        <v>3394</v>
      </c>
      <c r="K42" s="44">
        <v>3126</v>
      </c>
      <c r="L42" s="44">
        <v>2696</v>
      </c>
      <c r="M42" s="44">
        <v>2572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0</v>
      </c>
      <c r="L43" s="44">
        <v>0</v>
      </c>
      <c r="M43" s="44">
        <v>0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181</v>
      </c>
      <c r="G44" s="44">
        <v>169</v>
      </c>
      <c r="H44" s="45">
        <v>198</v>
      </c>
      <c r="I44" s="44">
        <v>198</v>
      </c>
      <c r="J44" s="46">
        <v>367</v>
      </c>
      <c r="K44" s="44">
        <v>404</v>
      </c>
      <c r="L44" s="44">
        <v>170</v>
      </c>
      <c r="M44" s="44">
        <v>179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46</v>
      </c>
      <c r="F45" s="44">
        <v>112</v>
      </c>
      <c r="G45" s="44">
        <v>335</v>
      </c>
      <c r="H45" s="45">
        <v>54</v>
      </c>
      <c r="I45" s="44">
        <v>54</v>
      </c>
      <c r="J45" s="46">
        <v>152</v>
      </c>
      <c r="K45" s="44">
        <v>167</v>
      </c>
      <c r="L45" s="44">
        <v>199</v>
      </c>
      <c r="M45" s="44">
        <v>209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64472</v>
      </c>
      <c r="G51" s="27">
        <f t="shared" si="4"/>
        <v>13525</v>
      </c>
      <c r="H51" s="28">
        <f t="shared" si="4"/>
        <v>11134</v>
      </c>
      <c r="I51" s="27">
        <f t="shared" si="4"/>
        <v>14134</v>
      </c>
      <c r="J51" s="29">
        <f t="shared" si="4"/>
        <v>14134</v>
      </c>
      <c r="K51" s="27">
        <f t="shared" si="4"/>
        <v>10265</v>
      </c>
      <c r="L51" s="27">
        <f t="shared" si="4"/>
        <v>9862</v>
      </c>
      <c r="M51" s="27">
        <f t="shared" si="4"/>
        <v>8014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64472</v>
      </c>
      <c r="G59" s="59">
        <f t="shared" si="8"/>
        <v>13525</v>
      </c>
      <c r="H59" s="60">
        <f t="shared" si="8"/>
        <v>11134</v>
      </c>
      <c r="I59" s="59">
        <f t="shared" si="8"/>
        <v>14134</v>
      </c>
      <c r="J59" s="61">
        <f t="shared" si="8"/>
        <v>14134</v>
      </c>
      <c r="K59" s="59">
        <f t="shared" si="8"/>
        <v>10265</v>
      </c>
      <c r="L59" s="59">
        <f t="shared" si="8"/>
        <v>9862</v>
      </c>
      <c r="M59" s="59">
        <f t="shared" si="8"/>
        <v>8014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64472</v>
      </c>
      <c r="G61" s="51">
        <v>13525</v>
      </c>
      <c r="H61" s="52">
        <v>11134</v>
      </c>
      <c r="I61" s="51">
        <v>14134</v>
      </c>
      <c r="J61" s="53">
        <v>14134</v>
      </c>
      <c r="K61" s="51">
        <v>10265</v>
      </c>
      <c r="L61" s="51">
        <v>9862</v>
      </c>
      <c r="M61" s="51">
        <v>8014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40</v>
      </c>
      <c r="F77" s="27">
        <f t="shared" ref="F77:M77" si="13">F78+F81+F84+F85+F86+F87+F88</f>
        <v>170</v>
      </c>
      <c r="G77" s="27">
        <f t="shared" si="13"/>
        <v>174</v>
      </c>
      <c r="H77" s="28">
        <f t="shared" si="13"/>
        <v>140</v>
      </c>
      <c r="I77" s="27">
        <f t="shared" si="13"/>
        <v>186</v>
      </c>
      <c r="J77" s="29">
        <f t="shared" si="13"/>
        <v>186</v>
      </c>
      <c r="K77" s="27">
        <f t="shared" si="13"/>
        <v>348</v>
      </c>
      <c r="L77" s="27">
        <f t="shared" si="13"/>
        <v>156</v>
      </c>
      <c r="M77" s="27">
        <f t="shared" si="13"/>
        <v>125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40</v>
      </c>
      <c r="F81" s="44">
        <f t="shared" ref="F81:M81" si="15">SUM(F82:F83)</f>
        <v>170</v>
      </c>
      <c r="G81" s="44">
        <f t="shared" si="15"/>
        <v>174</v>
      </c>
      <c r="H81" s="45">
        <f t="shared" si="15"/>
        <v>140</v>
      </c>
      <c r="I81" s="44">
        <f t="shared" si="15"/>
        <v>186</v>
      </c>
      <c r="J81" s="46">
        <f t="shared" si="15"/>
        <v>186</v>
      </c>
      <c r="K81" s="44">
        <f t="shared" si="15"/>
        <v>348</v>
      </c>
      <c r="L81" s="44">
        <f t="shared" si="15"/>
        <v>156</v>
      </c>
      <c r="M81" s="44">
        <f t="shared" si="15"/>
        <v>125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108</v>
      </c>
      <c r="I82" s="36">
        <v>0</v>
      </c>
      <c r="J82" s="38">
        <v>0</v>
      </c>
      <c r="K82" s="36">
        <v>113</v>
      </c>
      <c r="L82" s="36">
        <v>119</v>
      </c>
      <c r="M82" s="36">
        <v>125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40</v>
      </c>
      <c r="F83" s="51">
        <v>170</v>
      </c>
      <c r="G83" s="51">
        <v>174</v>
      </c>
      <c r="H83" s="52">
        <v>32</v>
      </c>
      <c r="I83" s="51">
        <v>186</v>
      </c>
      <c r="J83" s="53">
        <v>186</v>
      </c>
      <c r="K83" s="51">
        <v>235</v>
      </c>
      <c r="L83" s="51">
        <v>37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18259</v>
      </c>
      <c r="F92" s="103">
        <f t="shared" ref="F92:M92" si="16">F4+F51+F77+F90</f>
        <v>90083</v>
      </c>
      <c r="G92" s="103">
        <f t="shared" si="16"/>
        <v>78945</v>
      </c>
      <c r="H92" s="104">
        <f t="shared" si="16"/>
        <v>39139</v>
      </c>
      <c r="I92" s="103">
        <f t="shared" si="16"/>
        <v>45436</v>
      </c>
      <c r="J92" s="105">
        <f t="shared" si="16"/>
        <v>45436</v>
      </c>
      <c r="K92" s="103">
        <f t="shared" si="16"/>
        <v>45541</v>
      </c>
      <c r="L92" s="103">
        <f t="shared" si="16"/>
        <v>45577</v>
      </c>
      <c r="M92" s="103">
        <f t="shared" si="16"/>
        <v>44850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196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60279</v>
      </c>
      <c r="F4" s="27">
        <f t="shared" ref="F4:M4" si="0">F5+F8+F47</f>
        <v>71145</v>
      </c>
      <c r="G4" s="27">
        <f t="shared" si="0"/>
        <v>57050</v>
      </c>
      <c r="H4" s="28">
        <f t="shared" si="0"/>
        <v>64384</v>
      </c>
      <c r="I4" s="27">
        <f t="shared" si="0"/>
        <v>62397</v>
      </c>
      <c r="J4" s="29">
        <f t="shared" si="0"/>
        <v>62397</v>
      </c>
      <c r="K4" s="27">
        <f t="shared" si="0"/>
        <v>63178</v>
      </c>
      <c r="L4" s="27">
        <f t="shared" si="0"/>
        <v>66800</v>
      </c>
      <c r="M4" s="27">
        <f t="shared" si="0"/>
        <v>70323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37392</v>
      </c>
      <c r="F5" s="59">
        <f t="shared" ref="F5:M5" si="1">SUM(F6:F7)</f>
        <v>38451</v>
      </c>
      <c r="G5" s="59">
        <f t="shared" si="1"/>
        <v>42074</v>
      </c>
      <c r="H5" s="60">
        <f t="shared" si="1"/>
        <v>47086</v>
      </c>
      <c r="I5" s="59">
        <f t="shared" si="1"/>
        <v>47271</v>
      </c>
      <c r="J5" s="61">
        <f t="shared" si="1"/>
        <v>47271</v>
      </c>
      <c r="K5" s="59">
        <f t="shared" si="1"/>
        <v>49100</v>
      </c>
      <c r="L5" s="59">
        <f t="shared" si="1"/>
        <v>51805</v>
      </c>
      <c r="M5" s="59">
        <f t="shared" si="1"/>
        <v>54604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31803</v>
      </c>
      <c r="F6" s="36">
        <v>32659</v>
      </c>
      <c r="G6" s="36">
        <v>35831</v>
      </c>
      <c r="H6" s="37">
        <v>44137</v>
      </c>
      <c r="I6" s="36">
        <v>44322</v>
      </c>
      <c r="J6" s="38">
        <v>44322</v>
      </c>
      <c r="K6" s="36">
        <v>46271</v>
      </c>
      <c r="L6" s="36">
        <v>48791</v>
      </c>
      <c r="M6" s="36">
        <v>51381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5589</v>
      </c>
      <c r="F7" s="51">
        <v>5792</v>
      </c>
      <c r="G7" s="51">
        <v>6243</v>
      </c>
      <c r="H7" s="52">
        <v>2949</v>
      </c>
      <c r="I7" s="51">
        <v>2949</v>
      </c>
      <c r="J7" s="53">
        <v>2949</v>
      </c>
      <c r="K7" s="51">
        <v>2829</v>
      </c>
      <c r="L7" s="51">
        <v>3014</v>
      </c>
      <c r="M7" s="51">
        <v>3223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22887</v>
      </c>
      <c r="F8" s="59">
        <f t="shared" ref="F8:M8" si="2">SUM(F9:F46)</f>
        <v>32694</v>
      </c>
      <c r="G8" s="59">
        <f t="shared" si="2"/>
        <v>14976</v>
      </c>
      <c r="H8" s="60">
        <f t="shared" si="2"/>
        <v>17298</v>
      </c>
      <c r="I8" s="59">
        <f t="shared" si="2"/>
        <v>15126</v>
      </c>
      <c r="J8" s="61">
        <f t="shared" si="2"/>
        <v>15126</v>
      </c>
      <c r="K8" s="59">
        <f t="shared" si="2"/>
        <v>14078</v>
      </c>
      <c r="L8" s="59">
        <f t="shared" si="2"/>
        <v>14995</v>
      </c>
      <c r="M8" s="59">
        <f t="shared" si="2"/>
        <v>15719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14</v>
      </c>
      <c r="F9" s="36">
        <v>33</v>
      </c>
      <c r="G9" s="36">
        <v>43</v>
      </c>
      <c r="H9" s="37">
        <v>188</v>
      </c>
      <c r="I9" s="36">
        <v>188</v>
      </c>
      <c r="J9" s="38">
        <v>30</v>
      </c>
      <c r="K9" s="36">
        <v>33</v>
      </c>
      <c r="L9" s="36">
        <v>35</v>
      </c>
      <c r="M9" s="36">
        <v>37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156</v>
      </c>
      <c r="F10" s="44">
        <v>94</v>
      </c>
      <c r="G10" s="44">
        <v>12</v>
      </c>
      <c r="H10" s="45">
        <v>104</v>
      </c>
      <c r="I10" s="44">
        <v>104</v>
      </c>
      <c r="J10" s="46">
        <v>24</v>
      </c>
      <c r="K10" s="44">
        <v>26</v>
      </c>
      <c r="L10" s="44">
        <v>27</v>
      </c>
      <c r="M10" s="44">
        <v>29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158</v>
      </c>
      <c r="F11" s="44">
        <v>101</v>
      </c>
      <c r="G11" s="44">
        <v>48</v>
      </c>
      <c r="H11" s="45">
        <v>95</v>
      </c>
      <c r="I11" s="44">
        <v>95</v>
      </c>
      <c r="J11" s="46">
        <v>44</v>
      </c>
      <c r="K11" s="44">
        <v>48</v>
      </c>
      <c r="L11" s="44">
        <v>51</v>
      </c>
      <c r="M11" s="44">
        <v>53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1293</v>
      </c>
      <c r="F14" s="44">
        <v>3004</v>
      </c>
      <c r="G14" s="44">
        <v>2061</v>
      </c>
      <c r="H14" s="45">
        <v>700</v>
      </c>
      <c r="I14" s="44">
        <v>700</v>
      </c>
      <c r="J14" s="46">
        <v>968</v>
      </c>
      <c r="K14" s="44">
        <v>1065</v>
      </c>
      <c r="L14" s="44">
        <v>1171</v>
      </c>
      <c r="M14" s="44">
        <v>1369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438</v>
      </c>
      <c r="F15" s="44">
        <v>252</v>
      </c>
      <c r="G15" s="44">
        <v>3</v>
      </c>
      <c r="H15" s="45">
        <v>343</v>
      </c>
      <c r="I15" s="44">
        <v>343</v>
      </c>
      <c r="J15" s="46">
        <v>109</v>
      </c>
      <c r="K15" s="44">
        <v>114</v>
      </c>
      <c r="L15" s="44">
        <v>126</v>
      </c>
      <c r="M15" s="44">
        <v>75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33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3992</v>
      </c>
      <c r="F18" s="44">
        <v>8493</v>
      </c>
      <c r="G18" s="44">
        <v>4504</v>
      </c>
      <c r="H18" s="45">
        <v>4394</v>
      </c>
      <c r="I18" s="44">
        <v>3855</v>
      </c>
      <c r="J18" s="46">
        <v>4512</v>
      </c>
      <c r="K18" s="44">
        <v>2063</v>
      </c>
      <c r="L18" s="44">
        <v>2078</v>
      </c>
      <c r="M18" s="44">
        <v>2306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6329</v>
      </c>
      <c r="F22" s="44">
        <v>6710</v>
      </c>
      <c r="G22" s="44">
        <v>0</v>
      </c>
      <c r="H22" s="45">
        <v>0</v>
      </c>
      <c r="I22" s="44">
        <v>0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8</v>
      </c>
      <c r="F23" s="44">
        <v>0</v>
      </c>
      <c r="G23" s="44">
        <v>0</v>
      </c>
      <c r="H23" s="45">
        <v>0</v>
      </c>
      <c r="I23" s="44">
        <v>0</v>
      </c>
      <c r="J23" s="46">
        <v>24</v>
      </c>
      <c r="K23" s="44">
        <v>26</v>
      </c>
      <c r="L23" s="44">
        <v>27</v>
      </c>
      <c r="M23" s="44">
        <v>29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4</v>
      </c>
      <c r="F24" s="44">
        <v>14</v>
      </c>
      <c r="G24" s="44">
        <v>19</v>
      </c>
      <c r="H24" s="45">
        <v>24</v>
      </c>
      <c r="I24" s="44">
        <v>24</v>
      </c>
      <c r="J24" s="46">
        <v>247</v>
      </c>
      <c r="K24" s="44">
        <v>65</v>
      </c>
      <c r="L24" s="44">
        <v>69</v>
      </c>
      <c r="M24" s="44">
        <v>72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1386</v>
      </c>
      <c r="I25" s="44">
        <v>-172</v>
      </c>
      <c r="J25" s="46">
        <v>0</v>
      </c>
      <c r="K25" s="44">
        <v>1387</v>
      </c>
      <c r="L25" s="44">
        <v>1457</v>
      </c>
      <c r="M25" s="44">
        <v>1534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1141</v>
      </c>
      <c r="K28" s="44">
        <v>1055</v>
      </c>
      <c r="L28" s="44">
        <v>1160</v>
      </c>
      <c r="M28" s="44">
        <v>1276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191</v>
      </c>
      <c r="F29" s="44">
        <v>537</v>
      </c>
      <c r="G29" s="44">
        <v>72</v>
      </c>
      <c r="H29" s="45">
        <v>1188</v>
      </c>
      <c r="I29" s="44">
        <v>1188</v>
      </c>
      <c r="J29" s="46">
        <v>5</v>
      </c>
      <c r="K29" s="44">
        <v>5</v>
      </c>
      <c r="L29" s="44">
        <v>5</v>
      </c>
      <c r="M29" s="44">
        <v>6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63</v>
      </c>
      <c r="F30" s="44">
        <v>39</v>
      </c>
      <c r="G30" s="44">
        <v>71</v>
      </c>
      <c r="H30" s="45">
        <v>36</v>
      </c>
      <c r="I30" s="44">
        <v>36</v>
      </c>
      <c r="J30" s="46">
        <v>34</v>
      </c>
      <c r="K30" s="44">
        <v>37</v>
      </c>
      <c r="L30" s="44">
        <v>39</v>
      </c>
      <c r="M30" s="44">
        <v>41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57</v>
      </c>
      <c r="F31" s="44">
        <v>30</v>
      </c>
      <c r="G31" s="44">
        <v>0</v>
      </c>
      <c r="H31" s="45">
        <v>34</v>
      </c>
      <c r="I31" s="44">
        <v>34</v>
      </c>
      <c r="J31" s="46">
        <v>43</v>
      </c>
      <c r="K31" s="44">
        <v>47</v>
      </c>
      <c r="L31" s="44">
        <v>50</v>
      </c>
      <c r="M31" s="44">
        <v>52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125</v>
      </c>
      <c r="F32" s="44">
        <v>20</v>
      </c>
      <c r="G32" s="44">
        <v>91</v>
      </c>
      <c r="H32" s="45">
        <v>43</v>
      </c>
      <c r="I32" s="44">
        <v>43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19</v>
      </c>
      <c r="K33" s="44">
        <v>21</v>
      </c>
      <c r="L33" s="44">
        <v>22</v>
      </c>
      <c r="M33" s="44">
        <v>23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10</v>
      </c>
      <c r="F34" s="44">
        <v>17</v>
      </c>
      <c r="G34" s="44">
        <v>19</v>
      </c>
      <c r="H34" s="45">
        <v>19</v>
      </c>
      <c r="I34" s="44">
        <v>19</v>
      </c>
      <c r="J34" s="46">
        <v>6</v>
      </c>
      <c r="K34" s="44">
        <v>7</v>
      </c>
      <c r="L34" s="44">
        <v>7</v>
      </c>
      <c r="M34" s="44">
        <v>8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132</v>
      </c>
      <c r="K36" s="44">
        <v>145</v>
      </c>
      <c r="L36" s="44">
        <v>153</v>
      </c>
      <c r="M36" s="44">
        <v>140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954</v>
      </c>
      <c r="F37" s="44">
        <v>439</v>
      </c>
      <c r="G37" s="44">
        <v>567</v>
      </c>
      <c r="H37" s="45">
        <v>531</v>
      </c>
      <c r="I37" s="44">
        <v>531</v>
      </c>
      <c r="J37" s="46">
        <v>190</v>
      </c>
      <c r="K37" s="44">
        <v>200</v>
      </c>
      <c r="L37" s="44">
        <v>220</v>
      </c>
      <c r="M37" s="44">
        <v>233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438</v>
      </c>
      <c r="F38" s="44">
        <v>313</v>
      </c>
      <c r="G38" s="44">
        <v>268</v>
      </c>
      <c r="H38" s="45">
        <v>384</v>
      </c>
      <c r="I38" s="44">
        <v>384</v>
      </c>
      <c r="J38" s="46">
        <v>169</v>
      </c>
      <c r="K38" s="44">
        <v>176</v>
      </c>
      <c r="L38" s="44">
        <v>196</v>
      </c>
      <c r="M38" s="44">
        <v>207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188</v>
      </c>
      <c r="F39" s="44">
        <v>484</v>
      </c>
      <c r="G39" s="44">
        <v>95</v>
      </c>
      <c r="H39" s="45">
        <v>0</v>
      </c>
      <c r="I39" s="44">
        <v>0</v>
      </c>
      <c r="J39" s="46">
        <v>59</v>
      </c>
      <c r="K39" s="44">
        <v>65</v>
      </c>
      <c r="L39" s="44">
        <v>69</v>
      </c>
      <c r="M39" s="44">
        <v>72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806</v>
      </c>
      <c r="F40" s="44">
        <v>1212</v>
      </c>
      <c r="G40" s="44">
        <v>783</v>
      </c>
      <c r="H40" s="45">
        <v>0</v>
      </c>
      <c r="I40" s="44">
        <v>0</v>
      </c>
      <c r="J40" s="46">
        <v>436</v>
      </c>
      <c r="K40" s="44">
        <v>480</v>
      </c>
      <c r="L40" s="44">
        <v>506</v>
      </c>
      <c r="M40" s="44">
        <v>534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2902</v>
      </c>
      <c r="F42" s="44">
        <v>3291</v>
      </c>
      <c r="G42" s="44">
        <v>3911</v>
      </c>
      <c r="H42" s="45">
        <v>3625</v>
      </c>
      <c r="I42" s="44">
        <v>3550</v>
      </c>
      <c r="J42" s="46">
        <v>3605</v>
      </c>
      <c r="K42" s="44">
        <v>2965</v>
      </c>
      <c r="L42" s="44">
        <v>3261</v>
      </c>
      <c r="M42" s="44">
        <v>3437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4453</v>
      </c>
      <c r="F43" s="44">
        <v>7361</v>
      </c>
      <c r="G43" s="44">
        <v>2081</v>
      </c>
      <c r="H43" s="45">
        <v>3750</v>
      </c>
      <c r="I43" s="44">
        <v>3750</v>
      </c>
      <c r="J43" s="46">
        <v>2749</v>
      </c>
      <c r="K43" s="44">
        <v>3410</v>
      </c>
      <c r="L43" s="44">
        <v>3594</v>
      </c>
      <c r="M43" s="44">
        <v>3595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165</v>
      </c>
      <c r="F44" s="44">
        <v>178</v>
      </c>
      <c r="G44" s="44">
        <v>323</v>
      </c>
      <c r="H44" s="45">
        <v>197</v>
      </c>
      <c r="I44" s="44">
        <v>197</v>
      </c>
      <c r="J44" s="46">
        <v>527</v>
      </c>
      <c r="K44" s="44">
        <v>580</v>
      </c>
      <c r="L44" s="44">
        <v>611</v>
      </c>
      <c r="M44" s="44">
        <v>526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110</v>
      </c>
      <c r="F45" s="44">
        <v>72</v>
      </c>
      <c r="G45" s="44">
        <v>5</v>
      </c>
      <c r="H45" s="45">
        <v>257</v>
      </c>
      <c r="I45" s="44">
        <v>257</v>
      </c>
      <c r="J45" s="46">
        <v>53</v>
      </c>
      <c r="K45" s="44">
        <v>58</v>
      </c>
      <c r="L45" s="44">
        <v>61</v>
      </c>
      <c r="M45" s="44">
        <v>65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33705</v>
      </c>
      <c r="F51" s="27">
        <f t="shared" ref="F51:M51" si="4">F52+F59+F62+F63+F64+F72+F73</f>
        <v>26779</v>
      </c>
      <c r="G51" s="27">
        <f t="shared" si="4"/>
        <v>31806</v>
      </c>
      <c r="H51" s="28">
        <f t="shared" si="4"/>
        <v>31282</v>
      </c>
      <c r="I51" s="27">
        <f t="shared" si="4"/>
        <v>31282</v>
      </c>
      <c r="J51" s="29">
        <f t="shared" si="4"/>
        <v>31282</v>
      </c>
      <c r="K51" s="27">
        <f t="shared" si="4"/>
        <v>31620</v>
      </c>
      <c r="L51" s="27">
        <f t="shared" si="4"/>
        <v>33075</v>
      </c>
      <c r="M51" s="27">
        <f t="shared" si="4"/>
        <v>34828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33705</v>
      </c>
      <c r="F72" s="44">
        <v>26779</v>
      </c>
      <c r="G72" s="44">
        <v>31806</v>
      </c>
      <c r="H72" s="45">
        <v>31282</v>
      </c>
      <c r="I72" s="44">
        <v>31282</v>
      </c>
      <c r="J72" s="46">
        <v>31282</v>
      </c>
      <c r="K72" s="44">
        <v>31620</v>
      </c>
      <c r="L72" s="44">
        <v>33075</v>
      </c>
      <c r="M72" s="44">
        <v>34828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94</v>
      </c>
      <c r="F77" s="27">
        <f t="shared" ref="F77:M77" si="13">F78+F81+F84+F85+F86+F87+F88</f>
        <v>4329</v>
      </c>
      <c r="G77" s="27">
        <f t="shared" si="13"/>
        <v>10745</v>
      </c>
      <c r="H77" s="28">
        <f t="shared" si="13"/>
        <v>16679</v>
      </c>
      <c r="I77" s="27">
        <f t="shared" si="13"/>
        <v>17550</v>
      </c>
      <c r="J77" s="29">
        <f t="shared" si="13"/>
        <v>17550</v>
      </c>
      <c r="K77" s="27">
        <f t="shared" si="13"/>
        <v>20719</v>
      </c>
      <c r="L77" s="27">
        <f t="shared" si="13"/>
        <v>20196</v>
      </c>
      <c r="M77" s="27">
        <f t="shared" si="13"/>
        <v>20337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8920</v>
      </c>
      <c r="H78" s="60">
        <f t="shared" si="14"/>
        <v>13823</v>
      </c>
      <c r="I78" s="59">
        <f t="shared" si="14"/>
        <v>16393</v>
      </c>
      <c r="J78" s="61">
        <f t="shared" si="14"/>
        <v>16393</v>
      </c>
      <c r="K78" s="59">
        <f t="shared" si="14"/>
        <v>17742</v>
      </c>
      <c r="L78" s="59">
        <f t="shared" si="14"/>
        <v>17077</v>
      </c>
      <c r="M78" s="59">
        <f t="shared" si="14"/>
        <v>17053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8920</v>
      </c>
      <c r="H80" s="52">
        <v>13823</v>
      </c>
      <c r="I80" s="51">
        <v>16393</v>
      </c>
      <c r="J80" s="53">
        <v>16393</v>
      </c>
      <c r="K80" s="51">
        <v>17742</v>
      </c>
      <c r="L80" s="51">
        <v>17077</v>
      </c>
      <c r="M80" s="51">
        <v>17053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94</v>
      </c>
      <c r="F81" s="44">
        <f t="shared" ref="F81:M81" si="15">SUM(F82:F83)</f>
        <v>4329</v>
      </c>
      <c r="G81" s="44">
        <f t="shared" si="15"/>
        <v>1825</v>
      </c>
      <c r="H81" s="45">
        <f t="shared" si="15"/>
        <v>2856</v>
      </c>
      <c r="I81" s="44">
        <f t="shared" si="15"/>
        <v>1157</v>
      </c>
      <c r="J81" s="46">
        <f t="shared" si="15"/>
        <v>1157</v>
      </c>
      <c r="K81" s="44">
        <f t="shared" si="15"/>
        <v>2977</v>
      </c>
      <c r="L81" s="44">
        <f t="shared" si="15"/>
        <v>3119</v>
      </c>
      <c r="M81" s="44">
        <f t="shared" si="15"/>
        <v>3284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1887</v>
      </c>
      <c r="I82" s="36">
        <v>0</v>
      </c>
      <c r="J82" s="38">
        <v>0</v>
      </c>
      <c r="K82" s="36">
        <v>1983</v>
      </c>
      <c r="L82" s="36">
        <v>2080</v>
      </c>
      <c r="M82" s="36">
        <v>2190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94</v>
      </c>
      <c r="F83" s="51">
        <v>4329</v>
      </c>
      <c r="G83" s="51">
        <v>1825</v>
      </c>
      <c r="H83" s="52">
        <v>969</v>
      </c>
      <c r="I83" s="51">
        <v>1157</v>
      </c>
      <c r="J83" s="53">
        <v>1157</v>
      </c>
      <c r="K83" s="51">
        <v>994</v>
      </c>
      <c r="L83" s="51">
        <v>1039</v>
      </c>
      <c r="M83" s="51">
        <v>1094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94078</v>
      </c>
      <c r="F92" s="103">
        <f t="shared" ref="F92:M92" si="16">F4+F51+F77+F90</f>
        <v>102253</v>
      </c>
      <c r="G92" s="103">
        <f t="shared" si="16"/>
        <v>99601</v>
      </c>
      <c r="H92" s="104">
        <f t="shared" si="16"/>
        <v>112345</v>
      </c>
      <c r="I92" s="103">
        <f t="shared" si="16"/>
        <v>111229</v>
      </c>
      <c r="J92" s="105">
        <f t="shared" si="16"/>
        <v>111229</v>
      </c>
      <c r="K92" s="103">
        <f t="shared" si="16"/>
        <v>115517</v>
      </c>
      <c r="L92" s="103">
        <f t="shared" si="16"/>
        <v>120071</v>
      </c>
      <c r="M92" s="103">
        <f t="shared" si="16"/>
        <v>125488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197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135</v>
      </c>
      <c r="F3" s="22" t="s">
        <v>122</v>
      </c>
      <c r="G3" s="22" t="s">
        <v>123</v>
      </c>
      <c r="H3" s="173" t="s">
        <v>125</v>
      </c>
      <c r="I3" s="174"/>
      <c r="J3" s="175"/>
      <c r="K3" s="22" t="s">
        <v>124</v>
      </c>
      <c r="L3" s="22" t="s">
        <v>137</v>
      </c>
      <c r="M3" s="22" t="s">
        <v>136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0</v>
      </c>
      <c r="F4" s="27">
        <f t="shared" ref="F4:M4" si="0">F5+F8+F47</f>
        <v>0</v>
      </c>
      <c r="G4" s="27">
        <f t="shared" si="0"/>
        <v>1850</v>
      </c>
      <c r="H4" s="28">
        <f t="shared" si="0"/>
        <v>3094</v>
      </c>
      <c r="I4" s="27">
        <f t="shared" si="0"/>
        <v>8217</v>
      </c>
      <c r="J4" s="29">
        <f t="shared" si="0"/>
        <v>8217</v>
      </c>
      <c r="K4" s="27">
        <f t="shared" si="0"/>
        <v>16384</v>
      </c>
      <c r="L4" s="27">
        <f t="shared" si="0"/>
        <v>23443</v>
      </c>
      <c r="M4" s="27">
        <f t="shared" si="0"/>
        <v>23888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0</v>
      </c>
      <c r="F5" s="59">
        <f t="shared" ref="F5:M5" si="1">SUM(F6:F7)</f>
        <v>0</v>
      </c>
      <c r="G5" s="59">
        <f t="shared" si="1"/>
        <v>1312</v>
      </c>
      <c r="H5" s="60">
        <f t="shared" si="1"/>
        <v>1226</v>
      </c>
      <c r="I5" s="59">
        <f t="shared" si="1"/>
        <v>1349</v>
      </c>
      <c r="J5" s="61">
        <f t="shared" si="1"/>
        <v>1349</v>
      </c>
      <c r="K5" s="59">
        <f t="shared" si="1"/>
        <v>10442</v>
      </c>
      <c r="L5" s="59">
        <f t="shared" si="1"/>
        <v>11600</v>
      </c>
      <c r="M5" s="59">
        <f t="shared" si="1"/>
        <v>11584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0</v>
      </c>
      <c r="F6" s="36">
        <v>0</v>
      </c>
      <c r="G6" s="36">
        <v>1110</v>
      </c>
      <c r="H6" s="37">
        <v>1067</v>
      </c>
      <c r="I6" s="36">
        <v>1190</v>
      </c>
      <c r="J6" s="38">
        <v>1190</v>
      </c>
      <c r="K6" s="36">
        <v>9275</v>
      </c>
      <c r="L6" s="36">
        <v>11183</v>
      </c>
      <c r="M6" s="36">
        <v>11294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202</v>
      </c>
      <c r="H7" s="52">
        <v>159</v>
      </c>
      <c r="I7" s="51">
        <v>159</v>
      </c>
      <c r="J7" s="53">
        <v>159</v>
      </c>
      <c r="K7" s="51">
        <v>1167</v>
      </c>
      <c r="L7" s="51">
        <v>417</v>
      </c>
      <c r="M7" s="51">
        <v>290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0</v>
      </c>
      <c r="F8" s="59">
        <f t="shared" ref="F8:M8" si="2">SUM(F9:F46)</f>
        <v>0</v>
      </c>
      <c r="G8" s="59">
        <f t="shared" si="2"/>
        <v>538</v>
      </c>
      <c r="H8" s="60">
        <f t="shared" si="2"/>
        <v>1868</v>
      </c>
      <c r="I8" s="59">
        <f t="shared" si="2"/>
        <v>6868</v>
      </c>
      <c r="J8" s="61">
        <f t="shared" si="2"/>
        <v>6868</v>
      </c>
      <c r="K8" s="59">
        <f t="shared" si="2"/>
        <v>5942</v>
      </c>
      <c r="L8" s="59">
        <f t="shared" si="2"/>
        <v>11843</v>
      </c>
      <c r="M8" s="59">
        <f t="shared" si="2"/>
        <v>12304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0</v>
      </c>
      <c r="G9" s="36">
        <v>0</v>
      </c>
      <c r="H9" s="37">
        <v>0</v>
      </c>
      <c r="I9" s="36">
        <v>0</v>
      </c>
      <c r="J9" s="38">
        <v>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0</v>
      </c>
      <c r="F10" s="44">
        <v>0</v>
      </c>
      <c r="G10" s="44">
        <v>0</v>
      </c>
      <c r="H10" s="45">
        <v>0</v>
      </c>
      <c r="I10" s="44">
        <v>0</v>
      </c>
      <c r="J10" s="46">
        <v>0</v>
      </c>
      <c r="K10" s="44">
        <v>0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0</v>
      </c>
      <c r="F11" s="44">
        <v>0</v>
      </c>
      <c r="G11" s="44">
        <v>0</v>
      </c>
      <c r="H11" s="45">
        <v>0</v>
      </c>
      <c r="I11" s="44">
        <v>5000</v>
      </c>
      <c r="J11" s="46">
        <v>5000</v>
      </c>
      <c r="K11" s="44">
        <v>161</v>
      </c>
      <c r="L11" s="44">
        <v>177</v>
      </c>
      <c r="M11" s="44">
        <v>186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0</v>
      </c>
      <c r="F14" s="44">
        <v>0</v>
      </c>
      <c r="G14" s="44">
        <v>28</v>
      </c>
      <c r="H14" s="45">
        <v>30</v>
      </c>
      <c r="I14" s="44">
        <v>30</v>
      </c>
      <c r="J14" s="46">
        <v>33</v>
      </c>
      <c r="K14" s="44">
        <v>55</v>
      </c>
      <c r="L14" s="44">
        <v>56</v>
      </c>
      <c r="M14" s="44">
        <v>66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0</v>
      </c>
      <c r="F15" s="44">
        <v>0</v>
      </c>
      <c r="G15" s="44">
        <v>47</v>
      </c>
      <c r="H15" s="45">
        <v>50</v>
      </c>
      <c r="I15" s="44">
        <v>50</v>
      </c>
      <c r="J15" s="46">
        <v>0</v>
      </c>
      <c r="K15" s="44">
        <v>35</v>
      </c>
      <c r="L15" s="44">
        <v>38</v>
      </c>
      <c r="M15" s="44">
        <v>39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0</v>
      </c>
      <c r="H16" s="45">
        <v>1220</v>
      </c>
      <c r="I16" s="44">
        <v>1220</v>
      </c>
      <c r="J16" s="46">
        <v>0</v>
      </c>
      <c r="K16" s="44">
        <v>0</v>
      </c>
      <c r="L16" s="44">
        <v>77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0</v>
      </c>
      <c r="F17" s="44">
        <v>0</v>
      </c>
      <c r="G17" s="44">
        <v>0</v>
      </c>
      <c r="H17" s="45">
        <v>0</v>
      </c>
      <c r="I17" s="44">
        <v>0</v>
      </c>
      <c r="J17" s="46">
        <v>1269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141</v>
      </c>
      <c r="H18" s="45">
        <v>240</v>
      </c>
      <c r="I18" s="44">
        <v>240</v>
      </c>
      <c r="J18" s="46">
        <v>240</v>
      </c>
      <c r="K18" s="44">
        <v>124</v>
      </c>
      <c r="L18" s="44">
        <v>2432</v>
      </c>
      <c r="M18" s="44">
        <v>2661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0</v>
      </c>
      <c r="H22" s="45">
        <v>0</v>
      </c>
      <c r="I22" s="44">
        <v>0</v>
      </c>
      <c r="J22" s="46">
        <v>0</v>
      </c>
      <c r="K22" s="44">
        <v>200</v>
      </c>
      <c r="L22" s="44">
        <v>220</v>
      </c>
      <c r="M22" s="44">
        <v>221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13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12</v>
      </c>
      <c r="H24" s="45">
        <v>13</v>
      </c>
      <c r="I24" s="44">
        <v>13</v>
      </c>
      <c r="J24" s="46">
        <v>0</v>
      </c>
      <c r="K24" s="44">
        <v>20</v>
      </c>
      <c r="L24" s="44">
        <v>21</v>
      </c>
      <c r="M24" s="44">
        <v>22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2673</v>
      </c>
      <c r="L28" s="44">
        <v>1960</v>
      </c>
      <c r="M28" s="44">
        <v>1852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0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0</v>
      </c>
      <c r="F37" s="44">
        <v>0</v>
      </c>
      <c r="G37" s="44">
        <v>0</v>
      </c>
      <c r="H37" s="45">
        <v>0</v>
      </c>
      <c r="I37" s="44">
        <v>0</v>
      </c>
      <c r="J37" s="46">
        <v>8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0</v>
      </c>
      <c r="F38" s="44">
        <v>0</v>
      </c>
      <c r="G38" s="44">
        <v>41</v>
      </c>
      <c r="H38" s="45">
        <v>43</v>
      </c>
      <c r="I38" s="44">
        <v>43</v>
      </c>
      <c r="J38" s="46">
        <v>27</v>
      </c>
      <c r="K38" s="44">
        <v>220</v>
      </c>
      <c r="L38" s="44">
        <v>289</v>
      </c>
      <c r="M38" s="44">
        <v>303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0</v>
      </c>
      <c r="F42" s="44">
        <v>0</v>
      </c>
      <c r="G42" s="44">
        <v>269</v>
      </c>
      <c r="H42" s="45">
        <v>272</v>
      </c>
      <c r="I42" s="44">
        <v>272</v>
      </c>
      <c r="J42" s="46">
        <v>278</v>
      </c>
      <c r="K42" s="44">
        <v>1104</v>
      </c>
      <c r="L42" s="44">
        <v>1877</v>
      </c>
      <c r="M42" s="44">
        <v>1985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0</v>
      </c>
      <c r="G43" s="44">
        <v>0</v>
      </c>
      <c r="H43" s="45">
        <v>0</v>
      </c>
      <c r="I43" s="44">
        <v>0</v>
      </c>
      <c r="J43" s="46">
        <v>0</v>
      </c>
      <c r="K43" s="44">
        <v>300</v>
      </c>
      <c r="L43" s="44">
        <v>4546</v>
      </c>
      <c r="M43" s="44">
        <v>4802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0</v>
      </c>
      <c r="G44" s="44">
        <v>0</v>
      </c>
      <c r="H44" s="45">
        <v>0</v>
      </c>
      <c r="I44" s="44">
        <v>0</v>
      </c>
      <c r="J44" s="46">
        <v>0</v>
      </c>
      <c r="K44" s="44">
        <v>800</v>
      </c>
      <c r="L44" s="44">
        <v>0</v>
      </c>
      <c r="M44" s="44">
        <v>0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0</v>
      </c>
      <c r="F45" s="44">
        <v>0</v>
      </c>
      <c r="G45" s="44">
        <v>0</v>
      </c>
      <c r="H45" s="45">
        <v>0</v>
      </c>
      <c r="I45" s="44">
        <v>0</v>
      </c>
      <c r="J45" s="46">
        <v>0</v>
      </c>
      <c r="K45" s="44">
        <v>100</v>
      </c>
      <c r="L45" s="44">
        <v>100</v>
      </c>
      <c r="M45" s="44">
        <v>111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150</v>
      </c>
      <c r="L46" s="51">
        <v>50</v>
      </c>
      <c r="M46" s="51">
        <v>56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0</v>
      </c>
      <c r="G51" s="27">
        <f t="shared" si="4"/>
        <v>114301</v>
      </c>
      <c r="H51" s="28">
        <f t="shared" si="4"/>
        <v>124003</v>
      </c>
      <c r="I51" s="27">
        <f t="shared" si="4"/>
        <v>124003</v>
      </c>
      <c r="J51" s="29">
        <f t="shared" si="4"/>
        <v>124003</v>
      </c>
      <c r="K51" s="27">
        <f t="shared" si="4"/>
        <v>204514</v>
      </c>
      <c r="L51" s="27">
        <f t="shared" si="4"/>
        <v>156842</v>
      </c>
      <c r="M51" s="27">
        <f t="shared" si="4"/>
        <v>154095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114301</v>
      </c>
      <c r="H59" s="60">
        <f t="shared" si="8"/>
        <v>124003</v>
      </c>
      <c r="I59" s="59">
        <f t="shared" si="8"/>
        <v>124003</v>
      </c>
      <c r="J59" s="61">
        <f t="shared" si="8"/>
        <v>124003</v>
      </c>
      <c r="K59" s="59">
        <f t="shared" si="8"/>
        <v>204514</v>
      </c>
      <c r="L59" s="59">
        <f t="shared" si="8"/>
        <v>156842</v>
      </c>
      <c r="M59" s="59">
        <f t="shared" si="8"/>
        <v>154095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114301</v>
      </c>
      <c r="H61" s="52">
        <v>124003</v>
      </c>
      <c r="I61" s="51">
        <v>124003</v>
      </c>
      <c r="J61" s="53">
        <v>124003</v>
      </c>
      <c r="K61" s="51">
        <v>204514</v>
      </c>
      <c r="L61" s="51">
        <v>156842</v>
      </c>
      <c r="M61" s="51">
        <v>154095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0</v>
      </c>
      <c r="G73" s="44">
        <f t="shared" si="12"/>
        <v>0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200</v>
      </c>
      <c r="I77" s="27">
        <f t="shared" si="13"/>
        <v>200</v>
      </c>
      <c r="J77" s="29">
        <f t="shared" si="13"/>
        <v>200</v>
      </c>
      <c r="K77" s="27">
        <f t="shared" si="13"/>
        <v>4309</v>
      </c>
      <c r="L77" s="27">
        <f t="shared" si="13"/>
        <v>219</v>
      </c>
      <c r="M77" s="27">
        <f t="shared" si="13"/>
        <v>231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4100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4100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200</v>
      </c>
      <c r="I81" s="44">
        <f t="shared" si="15"/>
        <v>200</v>
      </c>
      <c r="J81" s="46">
        <f t="shared" si="15"/>
        <v>200</v>
      </c>
      <c r="K81" s="44">
        <f t="shared" si="15"/>
        <v>209</v>
      </c>
      <c r="L81" s="44">
        <f t="shared" si="15"/>
        <v>219</v>
      </c>
      <c r="M81" s="44">
        <f t="shared" si="15"/>
        <v>231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200</v>
      </c>
      <c r="I83" s="51">
        <v>200</v>
      </c>
      <c r="J83" s="53">
        <v>200</v>
      </c>
      <c r="K83" s="51">
        <v>209</v>
      </c>
      <c r="L83" s="51">
        <v>219</v>
      </c>
      <c r="M83" s="51">
        <v>231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0</v>
      </c>
      <c r="F92" s="103">
        <f t="shared" ref="F92:M92" si="16">F4+F51+F77+F90</f>
        <v>0</v>
      </c>
      <c r="G92" s="103">
        <f t="shared" si="16"/>
        <v>116151</v>
      </c>
      <c r="H92" s="104">
        <f t="shared" si="16"/>
        <v>127297</v>
      </c>
      <c r="I92" s="103">
        <f t="shared" si="16"/>
        <v>132420</v>
      </c>
      <c r="J92" s="105">
        <f t="shared" si="16"/>
        <v>132420</v>
      </c>
      <c r="K92" s="103">
        <f t="shared" si="16"/>
        <v>225207</v>
      </c>
      <c r="L92" s="103">
        <f t="shared" si="16"/>
        <v>180504</v>
      </c>
      <c r="M92" s="103">
        <f t="shared" si="16"/>
        <v>178214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1278910</v>
      </c>
      <c r="D4" s="148">
        <f t="shared" ref="D4:K4" si="0">SUM(D5:D7)</f>
        <v>1329256</v>
      </c>
      <c r="E4" s="148">
        <f t="shared" si="0"/>
        <v>1298575</v>
      </c>
      <c r="F4" s="149">
        <f t="shared" si="0"/>
        <v>1318578.6000000001</v>
      </c>
      <c r="G4" s="148">
        <f t="shared" si="0"/>
        <v>1377264.6</v>
      </c>
      <c r="H4" s="150">
        <f t="shared" si="0"/>
        <v>1377303</v>
      </c>
      <c r="I4" s="148">
        <f t="shared" si="0"/>
        <v>1472077</v>
      </c>
      <c r="J4" s="148">
        <f t="shared" si="0"/>
        <v>1521374</v>
      </c>
      <c r="K4" s="148">
        <f t="shared" si="0"/>
        <v>1622492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825678</v>
      </c>
      <c r="D5" s="153">
        <v>854908</v>
      </c>
      <c r="E5" s="153">
        <v>905688</v>
      </c>
      <c r="F5" s="152">
        <v>957138</v>
      </c>
      <c r="G5" s="153">
        <v>966844</v>
      </c>
      <c r="H5" s="154">
        <v>966844</v>
      </c>
      <c r="I5" s="153">
        <v>1014136</v>
      </c>
      <c r="J5" s="153">
        <v>1070000</v>
      </c>
      <c r="K5" s="154">
        <v>1126876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453232</v>
      </c>
      <c r="D6" s="157">
        <v>474348</v>
      </c>
      <c r="E6" s="157">
        <v>392887</v>
      </c>
      <c r="F6" s="156">
        <v>361440.6</v>
      </c>
      <c r="G6" s="157">
        <v>410420.6</v>
      </c>
      <c r="H6" s="158">
        <v>410459</v>
      </c>
      <c r="I6" s="157">
        <v>457941</v>
      </c>
      <c r="J6" s="157">
        <v>451374.00000000006</v>
      </c>
      <c r="K6" s="158">
        <v>495616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251507</v>
      </c>
      <c r="D8" s="148">
        <f t="shared" ref="D8:K8" si="1">SUM(D9:D15)</f>
        <v>136802</v>
      </c>
      <c r="E8" s="148">
        <f t="shared" si="1"/>
        <v>187650</v>
      </c>
      <c r="F8" s="149">
        <f t="shared" si="1"/>
        <v>235573</v>
      </c>
      <c r="G8" s="148">
        <f t="shared" si="1"/>
        <v>244573</v>
      </c>
      <c r="H8" s="150">
        <f t="shared" si="1"/>
        <v>244728</v>
      </c>
      <c r="I8" s="148">
        <f t="shared" si="1"/>
        <v>258140</v>
      </c>
      <c r="J8" s="148">
        <f t="shared" si="1"/>
        <v>211005</v>
      </c>
      <c r="K8" s="148">
        <f t="shared" si="1"/>
        <v>208758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152796</v>
      </c>
      <c r="D10" s="157">
        <v>83502</v>
      </c>
      <c r="E10" s="157">
        <v>142583</v>
      </c>
      <c r="F10" s="156">
        <v>191196</v>
      </c>
      <c r="G10" s="157">
        <v>194196</v>
      </c>
      <c r="H10" s="158">
        <v>194196</v>
      </c>
      <c r="I10" s="157">
        <v>214779</v>
      </c>
      <c r="J10" s="157">
        <v>166704</v>
      </c>
      <c r="K10" s="158">
        <v>162109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33705</v>
      </c>
      <c r="D14" s="157">
        <v>26779</v>
      </c>
      <c r="E14" s="157">
        <v>31806</v>
      </c>
      <c r="F14" s="156">
        <v>31282</v>
      </c>
      <c r="G14" s="157">
        <v>31282</v>
      </c>
      <c r="H14" s="158">
        <v>31282</v>
      </c>
      <c r="I14" s="157">
        <v>31620</v>
      </c>
      <c r="J14" s="157">
        <v>33075</v>
      </c>
      <c r="K14" s="158">
        <v>34828</v>
      </c>
    </row>
    <row r="15" spans="1:27" s="18" customFormat="1" ht="12.75" customHeight="1" x14ac:dyDescent="0.2">
      <c r="A15" s="70"/>
      <c r="B15" s="114" t="s">
        <v>101</v>
      </c>
      <c r="C15" s="159">
        <v>65006</v>
      </c>
      <c r="D15" s="160">
        <v>26521</v>
      </c>
      <c r="E15" s="160">
        <v>13261</v>
      </c>
      <c r="F15" s="159">
        <v>13095</v>
      </c>
      <c r="G15" s="160">
        <v>19095</v>
      </c>
      <c r="H15" s="161">
        <v>19250</v>
      </c>
      <c r="I15" s="160">
        <v>11741</v>
      </c>
      <c r="J15" s="160">
        <v>11226</v>
      </c>
      <c r="K15" s="161">
        <v>11821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4829</v>
      </c>
      <c r="D16" s="148">
        <f t="shared" ref="D16:K16" si="2">SUM(D17:D23)</f>
        <v>14445</v>
      </c>
      <c r="E16" s="148">
        <f t="shared" si="2"/>
        <v>130869</v>
      </c>
      <c r="F16" s="149">
        <f t="shared" si="2"/>
        <v>160336</v>
      </c>
      <c r="G16" s="148">
        <f t="shared" si="2"/>
        <v>120943</v>
      </c>
      <c r="H16" s="150">
        <f t="shared" si="2"/>
        <v>120750</v>
      </c>
      <c r="I16" s="148">
        <f t="shared" si="2"/>
        <v>116946</v>
      </c>
      <c r="J16" s="148">
        <f t="shared" si="2"/>
        <v>107064</v>
      </c>
      <c r="K16" s="148">
        <f t="shared" si="2"/>
        <v>94116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84575</v>
      </c>
      <c r="F17" s="152">
        <v>89242</v>
      </c>
      <c r="G17" s="153">
        <v>54277</v>
      </c>
      <c r="H17" s="154">
        <v>54077</v>
      </c>
      <c r="I17" s="153">
        <v>58333</v>
      </c>
      <c r="J17" s="153">
        <v>55546</v>
      </c>
      <c r="K17" s="154">
        <v>42251</v>
      </c>
    </row>
    <row r="18" spans="1:11" s="18" customFormat="1" ht="12.75" customHeight="1" x14ac:dyDescent="0.2">
      <c r="A18" s="70"/>
      <c r="B18" s="114" t="s">
        <v>108</v>
      </c>
      <c r="C18" s="156">
        <v>4829</v>
      </c>
      <c r="D18" s="157">
        <v>13621</v>
      </c>
      <c r="E18" s="157">
        <v>42553</v>
      </c>
      <c r="F18" s="156">
        <v>65653</v>
      </c>
      <c r="G18" s="157">
        <v>61635</v>
      </c>
      <c r="H18" s="158">
        <v>61642</v>
      </c>
      <c r="I18" s="157">
        <v>52904</v>
      </c>
      <c r="J18" s="157">
        <v>45708</v>
      </c>
      <c r="K18" s="158">
        <v>47580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646</v>
      </c>
      <c r="E21" s="157">
        <v>3741</v>
      </c>
      <c r="F21" s="156">
        <v>5441</v>
      </c>
      <c r="G21" s="157">
        <v>5031</v>
      </c>
      <c r="H21" s="158">
        <v>5031</v>
      </c>
      <c r="I21" s="157">
        <v>5709</v>
      </c>
      <c r="J21" s="157">
        <v>5810</v>
      </c>
      <c r="K21" s="158">
        <v>4285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178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3930</v>
      </c>
      <c r="E24" s="148">
        <v>0</v>
      </c>
      <c r="F24" s="149">
        <v>0</v>
      </c>
      <c r="G24" s="148">
        <v>0</v>
      </c>
      <c r="H24" s="150">
        <v>0</v>
      </c>
      <c r="I24" s="148">
        <v>20000</v>
      </c>
      <c r="J24" s="148">
        <v>20000</v>
      </c>
      <c r="K24" s="148">
        <v>20000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1535246</v>
      </c>
      <c r="D26" s="103">
        <f t="shared" ref="D26:K26" si="3">+D4+D8+D16+D24</f>
        <v>1484433</v>
      </c>
      <c r="E26" s="103">
        <f t="shared" si="3"/>
        <v>1617094</v>
      </c>
      <c r="F26" s="104">
        <f t="shared" si="3"/>
        <v>1714487.6</v>
      </c>
      <c r="G26" s="103">
        <f t="shared" si="3"/>
        <v>1742780.6</v>
      </c>
      <c r="H26" s="105">
        <f t="shared" si="3"/>
        <v>1742781</v>
      </c>
      <c r="I26" s="103">
        <f t="shared" si="3"/>
        <v>1867163</v>
      </c>
      <c r="J26" s="103">
        <f t="shared" si="3"/>
        <v>1859443</v>
      </c>
      <c r="K26" s="103">
        <f t="shared" si="3"/>
        <v>1945366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174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146</v>
      </c>
      <c r="C4" s="157">
        <v>4624</v>
      </c>
      <c r="D4" s="157">
        <v>7015</v>
      </c>
      <c r="E4" s="157">
        <v>12847</v>
      </c>
      <c r="F4" s="152">
        <v>13096</v>
      </c>
      <c r="G4" s="153">
        <v>11567</v>
      </c>
      <c r="H4" s="154">
        <v>11574</v>
      </c>
      <c r="I4" s="157">
        <v>11671</v>
      </c>
      <c r="J4" s="157">
        <v>12336</v>
      </c>
      <c r="K4" s="157">
        <v>13212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147</v>
      </c>
      <c r="C5" s="157">
        <v>23851</v>
      </c>
      <c r="D5" s="157">
        <v>22697</v>
      </c>
      <c r="E5" s="157">
        <v>24996</v>
      </c>
      <c r="F5" s="156">
        <v>34748</v>
      </c>
      <c r="G5" s="157">
        <v>31725</v>
      </c>
      <c r="H5" s="158">
        <v>30075</v>
      </c>
      <c r="I5" s="157">
        <v>51233</v>
      </c>
      <c r="J5" s="157">
        <v>53791</v>
      </c>
      <c r="K5" s="157">
        <v>54283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65" t="s">
        <v>148</v>
      </c>
      <c r="C6" s="157">
        <v>151293</v>
      </c>
      <c r="D6" s="157">
        <v>199528</v>
      </c>
      <c r="E6" s="157">
        <v>189463</v>
      </c>
      <c r="F6" s="156">
        <v>187670</v>
      </c>
      <c r="G6" s="157">
        <v>186827</v>
      </c>
      <c r="H6" s="158">
        <v>186982</v>
      </c>
      <c r="I6" s="157">
        <v>177341</v>
      </c>
      <c r="J6" s="157">
        <v>182876</v>
      </c>
      <c r="K6" s="157">
        <v>195122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149</v>
      </c>
      <c r="C7" s="157">
        <v>168774</v>
      </c>
      <c r="D7" s="157">
        <v>205785</v>
      </c>
      <c r="E7" s="157">
        <v>183135</v>
      </c>
      <c r="F7" s="156">
        <v>152788</v>
      </c>
      <c r="G7" s="157">
        <v>159072</v>
      </c>
      <c r="H7" s="158">
        <v>156353</v>
      </c>
      <c r="I7" s="157">
        <v>157620</v>
      </c>
      <c r="J7" s="157">
        <v>161183</v>
      </c>
      <c r="K7" s="157">
        <v>168868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65" t="s">
        <v>150</v>
      </c>
      <c r="C8" s="157">
        <v>3942</v>
      </c>
      <c r="D8" s="157">
        <v>4758</v>
      </c>
      <c r="E8" s="157">
        <v>5758</v>
      </c>
      <c r="F8" s="156">
        <v>6145</v>
      </c>
      <c r="G8" s="157">
        <v>6373</v>
      </c>
      <c r="H8" s="158">
        <v>6446</v>
      </c>
      <c r="I8" s="157">
        <v>6699</v>
      </c>
      <c r="J8" s="157">
        <v>6938</v>
      </c>
      <c r="K8" s="157">
        <v>7268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352484</v>
      </c>
      <c r="D19" s="103">
        <f t="shared" ref="D19:K19" si="1">SUM(D4:D18)</f>
        <v>439783</v>
      </c>
      <c r="E19" s="103">
        <f t="shared" si="1"/>
        <v>416199</v>
      </c>
      <c r="F19" s="104">
        <f t="shared" si="1"/>
        <v>394447</v>
      </c>
      <c r="G19" s="103">
        <f t="shared" si="1"/>
        <v>395564</v>
      </c>
      <c r="H19" s="105">
        <f t="shared" si="1"/>
        <v>391430</v>
      </c>
      <c r="I19" s="103">
        <f t="shared" si="1"/>
        <v>404564</v>
      </c>
      <c r="J19" s="103">
        <f t="shared" si="1"/>
        <v>417124</v>
      </c>
      <c r="K19" s="103">
        <f t="shared" si="1"/>
        <v>438753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175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344123</v>
      </c>
      <c r="D4" s="148">
        <f t="shared" ref="D4:K4" si="0">SUM(D5:D7)</f>
        <v>423230</v>
      </c>
      <c r="E4" s="148">
        <f t="shared" si="0"/>
        <v>376866</v>
      </c>
      <c r="F4" s="149">
        <f t="shared" si="0"/>
        <v>363345</v>
      </c>
      <c r="G4" s="148">
        <f t="shared" si="0"/>
        <v>357694</v>
      </c>
      <c r="H4" s="150">
        <f t="shared" si="0"/>
        <v>353398</v>
      </c>
      <c r="I4" s="148">
        <f t="shared" si="0"/>
        <v>360238</v>
      </c>
      <c r="J4" s="148">
        <f t="shared" si="0"/>
        <v>373116</v>
      </c>
      <c r="K4" s="148">
        <f t="shared" si="0"/>
        <v>394485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224338</v>
      </c>
      <c r="D5" s="153">
        <v>234275</v>
      </c>
      <c r="E5" s="153">
        <v>250399</v>
      </c>
      <c r="F5" s="152">
        <v>252854</v>
      </c>
      <c r="G5" s="153">
        <v>250346</v>
      </c>
      <c r="H5" s="154">
        <v>246050</v>
      </c>
      <c r="I5" s="153">
        <v>262044</v>
      </c>
      <c r="J5" s="153">
        <v>276194</v>
      </c>
      <c r="K5" s="154">
        <v>291109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119785</v>
      </c>
      <c r="D6" s="157">
        <v>188955</v>
      </c>
      <c r="E6" s="157">
        <v>126467</v>
      </c>
      <c r="F6" s="156">
        <v>110491</v>
      </c>
      <c r="G6" s="157">
        <v>107348</v>
      </c>
      <c r="H6" s="158">
        <v>107348</v>
      </c>
      <c r="I6" s="157">
        <v>98194</v>
      </c>
      <c r="J6" s="157">
        <v>96922</v>
      </c>
      <c r="K6" s="158">
        <v>103376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7303</v>
      </c>
      <c r="D8" s="148">
        <f t="shared" ref="D8:K8" si="1">SUM(D9:D15)</f>
        <v>13808</v>
      </c>
      <c r="E8" s="148">
        <f t="shared" si="1"/>
        <v>13261</v>
      </c>
      <c r="F8" s="149">
        <f t="shared" si="1"/>
        <v>13095</v>
      </c>
      <c r="G8" s="148">
        <f t="shared" si="1"/>
        <v>19095</v>
      </c>
      <c r="H8" s="150">
        <f t="shared" si="1"/>
        <v>19250</v>
      </c>
      <c r="I8" s="148">
        <f t="shared" si="1"/>
        <v>11741</v>
      </c>
      <c r="J8" s="148">
        <f t="shared" si="1"/>
        <v>11226</v>
      </c>
      <c r="K8" s="148">
        <f t="shared" si="1"/>
        <v>11821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7303</v>
      </c>
      <c r="D15" s="160">
        <v>13808</v>
      </c>
      <c r="E15" s="160">
        <v>13261</v>
      </c>
      <c r="F15" s="159">
        <v>13095</v>
      </c>
      <c r="G15" s="160">
        <v>19095</v>
      </c>
      <c r="H15" s="161">
        <v>19250</v>
      </c>
      <c r="I15" s="160">
        <v>11741</v>
      </c>
      <c r="J15" s="160">
        <v>11226</v>
      </c>
      <c r="K15" s="161">
        <v>11821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1058</v>
      </c>
      <c r="D16" s="148">
        <f t="shared" ref="D16:K16" si="2">SUM(D17:D23)</f>
        <v>2745</v>
      </c>
      <c r="E16" s="148">
        <f t="shared" si="2"/>
        <v>26072</v>
      </c>
      <c r="F16" s="149">
        <f t="shared" si="2"/>
        <v>18007</v>
      </c>
      <c r="G16" s="148">
        <f t="shared" si="2"/>
        <v>18775</v>
      </c>
      <c r="H16" s="150">
        <f t="shared" si="2"/>
        <v>18782</v>
      </c>
      <c r="I16" s="148">
        <f t="shared" si="2"/>
        <v>12585</v>
      </c>
      <c r="J16" s="148">
        <f t="shared" si="2"/>
        <v>12782</v>
      </c>
      <c r="K16" s="148">
        <f t="shared" si="2"/>
        <v>12447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1058</v>
      </c>
      <c r="D18" s="157">
        <v>2745</v>
      </c>
      <c r="E18" s="157">
        <v>26072</v>
      </c>
      <c r="F18" s="156">
        <v>18007</v>
      </c>
      <c r="G18" s="157">
        <v>18775</v>
      </c>
      <c r="H18" s="158">
        <v>18782</v>
      </c>
      <c r="I18" s="157">
        <v>12585</v>
      </c>
      <c r="J18" s="157">
        <v>12782</v>
      </c>
      <c r="K18" s="158">
        <v>12447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20000</v>
      </c>
      <c r="J24" s="148">
        <v>20000</v>
      </c>
      <c r="K24" s="148">
        <v>20000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352484</v>
      </c>
      <c r="D26" s="103">
        <f t="shared" ref="D26:K26" si="3">+D4+D8+D16+D24</f>
        <v>439783</v>
      </c>
      <c r="E26" s="103">
        <f t="shared" si="3"/>
        <v>416199</v>
      </c>
      <c r="F26" s="104">
        <f t="shared" si="3"/>
        <v>394447</v>
      </c>
      <c r="G26" s="103">
        <f t="shared" si="3"/>
        <v>395564</v>
      </c>
      <c r="H26" s="105">
        <f t="shared" si="3"/>
        <v>391430</v>
      </c>
      <c r="I26" s="103">
        <f t="shared" si="3"/>
        <v>404564</v>
      </c>
      <c r="J26" s="103">
        <f t="shared" si="3"/>
        <v>417124</v>
      </c>
      <c r="K26" s="103">
        <f t="shared" si="3"/>
        <v>438753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176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151</v>
      </c>
      <c r="C4" s="157">
        <v>42030</v>
      </c>
      <c r="D4" s="157">
        <v>46677</v>
      </c>
      <c r="E4" s="157">
        <v>56334</v>
      </c>
      <c r="F4" s="152">
        <v>84731</v>
      </c>
      <c r="G4" s="153">
        <v>61482</v>
      </c>
      <c r="H4" s="154">
        <v>61217</v>
      </c>
      <c r="I4" s="157">
        <v>73622</v>
      </c>
      <c r="J4" s="157">
        <v>71916</v>
      </c>
      <c r="K4" s="157">
        <v>81361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152</v>
      </c>
      <c r="C5" s="157">
        <v>8714</v>
      </c>
      <c r="D5" s="157">
        <v>13102</v>
      </c>
      <c r="E5" s="157">
        <v>16455</v>
      </c>
      <c r="F5" s="156">
        <v>16645</v>
      </c>
      <c r="G5" s="157">
        <v>16645</v>
      </c>
      <c r="H5" s="158">
        <v>16645</v>
      </c>
      <c r="I5" s="157">
        <v>11853</v>
      </c>
      <c r="J5" s="157">
        <v>10867</v>
      </c>
      <c r="K5" s="157">
        <v>11405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65" t="s">
        <v>153</v>
      </c>
      <c r="C6" s="157">
        <v>41252</v>
      </c>
      <c r="D6" s="157">
        <v>62271</v>
      </c>
      <c r="E6" s="157">
        <v>66159</v>
      </c>
      <c r="F6" s="156">
        <v>66703</v>
      </c>
      <c r="G6" s="157">
        <v>65848</v>
      </c>
      <c r="H6" s="158">
        <v>66151</v>
      </c>
      <c r="I6" s="157">
        <v>56723</v>
      </c>
      <c r="J6" s="157">
        <v>62359</v>
      </c>
      <c r="K6" s="157">
        <v>67979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65" t="s">
        <v>154</v>
      </c>
      <c r="C7" s="157">
        <v>22171</v>
      </c>
      <c r="D7" s="157">
        <v>0</v>
      </c>
      <c r="E7" s="157">
        <v>0</v>
      </c>
      <c r="F7" s="156">
        <v>2990</v>
      </c>
      <c r="G7" s="157">
        <v>2990</v>
      </c>
      <c r="H7" s="158">
        <v>2990</v>
      </c>
      <c r="I7" s="157">
        <v>2982</v>
      </c>
      <c r="J7" s="157">
        <v>0</v>
      </c>
      <c r="K7" s="157">
        <v>0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114167</v>
      </c>
      <c r="D19" s="103">
        <f t="shared" ref="D19:K19" si="1">SUM(D4:D18)</f>
        <v>122050</v>
      </c>
      <c r="E19" s="103">
        <f t="shared" si="1"/>
        <v>138948</v>
      </c>
      <c r="F19" s="104">
        <f t="shared" si="1"/>
        <v>171069</v>
      </c>
      <c r="G19" s="103">
        <f t="shared" si="1"/>
        <v>146965</v>
      </c>
      <c r="H19" s="105">
        <f t="shared" si="1"/>
        <v>147003</v>
      </c>
      <c r="I19" s="103">
        <f t="shared" si="1"/>
        <v>145180</v>
      </c>
      <c r="J19" s="103">
        <f t="shared" si="1"/>
        <v>145142</v>
      </c>
      <c r="K19" s="103">
        <f t="shared" si="1"/>
        <v>160745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177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114116</v>
      </c>
      <c r="D4" s="148">
        <f t="shared" ref="D4:K4" si="0">SUM(D5:D7)</f>
        <v>119325</v>
      </c>
      <c r="E4" s="148">
        <f t="shared" si="0"/>
        <v>119327</v>
      </c>
      <c r="F4" s="149">
        <f t="shared" si="0"/>
        <v>143567</v>
      </c>
      <c r="G4" s="148">
        <f t="shared" si="0"/>
        <v>133485</v>
      </c>
      <c r="H4" s="150">
        <f t="shared" si="0"/>
        <v>133523</v>
      </c>
      <c r="I4" s="148">
        <f t="shared" si="0"/>
        <v>128117</v>
      </c>
      <c r="J4" s="148">
        <f t="shared" si="0"/>
        <v>126386</v>
      </c>
      <c r="K4" s="148">
        <f t="shared" si="0"/>
        <v>134765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73247</v>
      </c>
      <c r="D5" s="153">
        <v>77585</v>
      </c>
      <c r="E5" s="153">
        <v>80271</v>
      </c>
      <c r="F5" s="152">
        <v>94204</v>
      </c>
      <c r="G5" s="153">
        <v>83715</v>
      </c>
      <c r="H5" s="154">
        <v>83715</v>
      </c>
      <c r="I5" s="153">
        <v>89156</v>
      </c>
      <c r="J5" s="153">
        <v>93971</v>
      </c>
      <c r="K5" s="154">
        <v>99045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40869</v>
      </c>
      <c r="D6" s="157">
        <v>41740</v>
      </c>
      <c r="E6" s="157">
        <v>39056</v>
      </c>
      <c r="F6" s="156">
        <v>49363</v>
      </c>
      <c r="G6" s="157">
        <v>49770</v>
      </c>
      <c r="H6" s="158">
        <v>49808</v>
      </c>
      <c r="I6" s="157">
        <v>38961</v>
      </c>
      <c r="J6" s="157">
        <v>32415</v>
      </c>
      <c r="K6" s="158">
        <v>35720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0</v>
      </c>
      <c r="D8" s="148">
        <f t="shared" ref="D8:K8" si="1">SUM(D9:D15)</f>
        <v>0</v>
      </c>
      <c r="E8" s="148">
        <f t="shared" si="1"/>
        <v>0</v>
      </c>
      <c r="F8" s="149">
        <f t="shared" si="1"/>
        <v>0</v>
      </c>
      <c r="G8" s="148">
        <f t="shared" si="1"/>
        <v>0</v>
      </c>
      <c r="H8" s="150">
        <f t="shared" si="1"/>
        <v>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0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51</v>
      </c>
      <c r="D16" s="148">
        <f t="shared" ref="D16:K16" si="2">SUM(D17:D23)</f>
        <v>2725</v>
      </c>
      <c r="E16" s="148">
        <f t="shared" si="2"/>
        <v>19621</v>
      </c>
      <c r="F16" s="149">
        <f t="shared" si="2"/>
        <v>27502</v>
      </c>
      <c r="G16" s="148">
        <f t="shared" si="2"/>
        <v>13480</v>
      </c>
      <c r="H16" s="150">
        <f t="shared" si="2"/>
        <v>13480</v>
      </c>
      <c r="I16" s="148">
        <f t="shared" si="2"/>
        <v>17063</v>
      </c>
      <c r="J16" s="148">
        <f t="shared" si="2"/>
        <v>18756</v>
      </c>
      <c r="K16" s="148">
        <f t="shared" si="2"/>
        <v>25980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13069</v>
      </c>
      <c r="F17" s="152">
        <v>17988</v>
      </c>
      <c r="G17" s="153">
        <v>5419</v>
      </c>
      <c r="H17" s="154">
        <v>5419</v>
      </c>
      <c r="I17" s="153">
        <v>8175</v>
      </c>
      <c r="J17" s="153">
        <v>9500</v>
      </c>
      <c r="K17" s="154">
        <v>15600</v>
      </c>
    </row>
    <row r="18" spans="1:11" s="18" customFormat="1" ht="12.75" customHeight="1" x14ac:dyDescent="0.2">
      <c r="A18" s="70"/>
      <c r="B18" s="114" t="s">
        <v>108</v>
      </c>
      <c r="C18" s="156">
        <v>51</v>
      </c>
      <c r="D18" s="157">
        <v>2547</v>
      </c>
      <c r="E18" s="157">
        <v>6552</v>
      </c>
      <c r="F18" s="156">
        <v>9514</v>
      </c>
      <c r="G18" s="157">
        <v>8061</v>
      </c>
      <c r="H18" s="158">
        <v>8061</v>
      </c>
      <c r="I18" s="157">
        <v>8888</v>
      </c>
      <c r="J18" s="157">
        <v>9256</v>
      </c>
      <c r="K18" s="158">
        <v>10380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178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114167</v>
      </c>
      <c r="D26" s="103">
        <f t="shared" ref="D26:K26" si="3">+D4+D8+D16+D24</f>
        <v>122050</v>
      </c>
      <c r="E26" s="103">
        <f t="shared" si="3"/>
        <v>138948</v>
      </c>
      <c r="F26" s="104">
        <f t="shared" si="3"/>
        <v>171069</v>
      </c>
      <c r="G26" s="103">
        <f t="shared" si="3"/>
        <v>146965</v>
      </c>
      <c r="H26" s="105">
        <f t="shared" si="3"/>
        <v>147003</v>
      </c>
      <c r="I26" s="103">
        <f t="shared" si="3"/>
        <v>145180</v>
      </c>
      <c r="J26" s="103">
        <f t="shared" si="3"/>
        <v>145142</v>
      </c>
      <c r="K26" s="103">
        <f t="shared" si="3"/>
        <v>160745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178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  <c r="Z3" s="164" t="s">
        <v>117</v>
      </c>
    </row>
    <row r="4" spans="1:27" s="18" customFormat="1" ht="12.75" customHeight="1" x14ac:dyDescent="0.2">
      <c r="A4" s="70"/>
      <c r="B4" s="165" t="s">
        <v>155</v>
      </c>
      <c r="C4" s="157">
        <v>326222</v>
      </c>
      <c r="D4" s="157">
        <v>96092</v>
      </c>
      <c r="E4" s="157">
        <v>85565</v>
      </c>
      <c r="F4" s="152">
        <v>104556</v>
      </c>
      <c r="G4" s="153">
        <v>74684</v>
      </c>
      <c r="H4" s="154">
        <v>77822</v>
      </c>
      <c r="I4" s="157">
        <v>57598</v>
      </c>
      <c r="J4" s="157">
        <v>57788</v>
      </c>
      <c r="K4" s="157">
        <v>58168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65" t="s">
        <v>156</v>
      </c>
      <c r="C5" s="157">
        <v>279434</v>
      </c>
      <c r="D5" s="157">
        <v>279783</v>
      </c>
      <c r="E5" s="157">
        <v>317029</v>
      </c>
      <c r="F5" s="156">
        <v>354693.6</v>
      </c>
      <c r="G5" s="157">
        <v>355264.6</v>
      </c>
      <c r="H5" s="158">
        <v>351911</v>
      </c>
      <c r="I5" s="157">
        <v>367565</v>
      </c>
      <c r="J5" s="157">
        <v>365705</v>
      </c>
      <c r="K5" s="157">
        <v>384968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65" t="s">
        <v>157</v>
      </c>
      <c r="C6" s="157">
        <v>61772</v>
      </c>
      <c r="D6" s="157">
        <v>49394</v>
      </c>
      <c r="E6" s="157">
        <v>40203</v>
      </c>
      <c r="F6" s="156">
        <v>47050</v>
      </c>
      <c r="G6" s="157">
        <v>120655</v>
      </c>
      <c r="H6" s="158">
        <v>120671</v>
      </c>
      <c r="I6" s="157">
        <v>145718</v>
      </c>
      <c r="J6" s="157">
        <v>153083</v>
      </c>
      <c r="K6" s="157">
        <v>159125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65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65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65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65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65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65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65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65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65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65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65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65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118</v>
      </c>
      <c r="C19" s="103">
        <f>SUM(C4:C18)</f>
        <v>667428</v>
      </c>
      <c r="D19" s="103">
        <f t="shared" ref="D19:K19" si="1">SUM(D4:D18)</f>
        <v>425269</v>
      </c>
      <c r="E19" s="103">
        <f t="shared" si="1"/>
        <v>442797</v>
      </c>
      <c r="F19" s="104">
        <f t="shared" si="1"/>
        <v>506299.6</v>
      </c>
      <c r="G19" s="103">
        <f t="shared" si="1"/>
        <v>550603.6</v>
      </c>
      <c r="H19" s="105">
        <f t="shared" si="1"/>
        <v>550404</v>
      </c>
      <c r="I19" s="103">
        <f t="shared" si="1"/>
        <v>570881</v>
      </c>
      <c r="J19" s="103">
        <f t="shared" si="1"/>
        <v>576576</v>
      </c>
      <c r="K19" s="103">
        <f t="shared" si="1"/>
        <v>602261</v>
      </c>
      <c r="Z19" s="163">
        <f t="shared" si="0"/>
        <v>1</v>
      </c>
    </row>
    <row r="20" spans="1:26" s="18" customFormat="1" hidden="1" x14ac:dyDescent="0.25">
      <c r="A20" s="166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179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135</v>
      </c>
      <c r="D3" s="22" t="s">
        <v>122</v>
      </c>
      <c r="E3" s="22" t="s">
        <v>123</v>
      </c>
      <c r="F3" s="173" t="s">
        <v>125</v>
      </c>
      <c r="G3" s="174"/>
      <c r="H3" s="175"/>
      <c r="I3" s="22" t="s">
        <v>124</v>
      </c>
      <c r="J3" s="22" t="s">
        <v>137</v>
      </c>
      <c r="K3" s="22" t="s">
        <v>136</v>
      </c>
    </row>
    <row r="4" spans="1:27" s="31" customFormat="1" ht="12.75" customHeight="1" x14ac:dyDescent="0.2">
      <c r="A4" s="56"/>
      <c r="B4" s="111" t="s">
        <v>41</v>
      </c>
      <c r="C4" s="148">
        <f>SUM(C5:C7)</f>
        <v>472655</v>
      </c>
      <c r="D4" s="148">
        <f t="shared" ref="D4:K4" si="0">SUM(D5:D7)</f>
        <v>411013</v>
      </c>
      <c r="E4" s="148">
        <f t="shared" si="0"/>
        <v>373870</v>
      </c>
      <c r="F4" s="149">
        <f t="shared" si="0"/>
        <v>382012.6</v>
      </c>
      <c r="G4" s="148">
        <f t="shared" si="0"/>
        <v>450476.6</v>
      </c>
      <c r="H4" s="150">
        <f t="shared" si="0"/>
        <v>450477</v>
      </c>
      <c r="I4" s="148">
        <f t="shared" si="0"/>
        <v>519517</v>
      </c>
      <c r="J4" s="148">
        <f t="shared" si="0"/>
        <v>532832</v>
      </c>
      <c r="K4" s="148">
        <f t="shared" si="0"/>
        <v>577442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239721</v>
      </c>
      <c r="D5" s="153">
        <v>246892</v>
      </c>
      <c r="E5" s="153">
        <v>257081</v>
      </c>
      <c r="F5" s="152">
        <v>274259</v>
      </c>
      <c r="G5" s="153">
        <v>285959</v>
      </c>
      <c r="H5" s="154">
        <v>285959</v>
      </c>
      <c r="I5" s="153">
        <v>294604</v>
      </c>
      <c r="J5" s="153">
        <v>310857</v>
      </c>
      <c r="K5" s="154">
        <v>327600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232934</v>
      </c>
      <c r="D6" s="157">
        <v>164121</v>
      </c>
      <c r="E6" s="157">
        <v>116789</v>
      </c>
      <c r="F6" s="156">
        <v>107753.60000000001</v>
      </c>
      <c r="G6" s="157">
        <v>164517.6</v>
      </c>
      <c r="H6" s="158">
        <v>164518</v>
      </c>
      <c r="I6" s="157">
        <v>224913</v>
      </c>
      <c r="J6" s="157">
        <v>221975</v>
      </c>
      <c r="K6" s="158">
        <v>249842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119</v>
      </c>
      <c r="C8" s="148">
        <f>SUM(C9:C15)</f>
        <v>191503</v>
      </c>
      <c r="D8" s="148">
        <f t="shared" ref="D8:K8" si="1">SUM(D9:D15)</f>
        <v>12316</v>
      </c>
      <c r="E8" s="148">
        <f t="shared" si="1"/>
        <v>0</v>
      </c>
      <c r="F8" s="149">
        <f t="shared" si="1"/>
        <v>38000</v>
      </c>
      <c r="G8" s="148">
        <f t="shared" si="1"/>
        <v>38000</v>
      </c>
      <c r="H8" s="150">
        <f t="shared" si="1"/>
        <v>38000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137300</v>
      </c>
      <c r="D10" s="157">
        <v>2800</v>
      </c>
      <c r="E10" s="157">
        <v>0</v>
      </c>
      <c r="F10" s="156">
        <v>38000</v>
      </c>
      <c r="G10" s="157">
        <v>38000</v>
      </c>
      <c r="H10" s="158">
        <v>38000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54203</v>
      </c>
      <c r="D15" s="160">
        <v>9516</v>
      </c>
      <c r="E15" s="160">
        <v>0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3270</v>
      </c>
      <c r="D16" s="148">
        <f t="shared" ref="D16:K16" si="2">SUM(D17:D23)</f>
        <v>1940</v>
      </c>
      <c r="E16" s="148">
        <f t="shared" si="2"/>
        <v>68927</v>
      </c>
      <c r="F16" s="149">
        <f t="shared" si="2"/>
        <v>86287</v>
      </c>
      <c r="G16" s="148">
        <f t="shared" si="2"/>
        <v>62127</v>
      </c>
      <c r="H16" s="150">
        <f t="shared" si="2"/>
        <v>61927</v>
      </c>
      <c r="I16" s="148">
        <f t="shared" si="2"/>
        <v>51364</v>
      </c>
      <c r="J16" s="148">
        <f t="shared" si="2"/>
        <v>43744</v>
      </c>
      <c r="K16" s="148">
        <f t="shared" si="2"/>
        <v>24819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62586</v>
      </c>
      <c r="F17" s="152">
        <v>56431</v>
      </c>
      <c r="G17" s="153">
        <v>32465</v>
      </c>
      <c r="H17" s="154">
        <v>32265</v>
      </c>
      <c r="I17" s="153">
        <v>28316</v>
      </c>
      <c r="J17" s="153">
        <v>28969</v>
      </c>
      <c r="K17" s="154">
        <v>9598</v>
      </c>
    </row>
    <row r="18" spans="1:11" s="18" customFormat="1" ht="12.75" customHeight="1" x14ac:dyDescent="0.2">
      <c r="A18" s="70"/>
      <c r="B18" s="114" t="s">
        <v>108</v>
      </c>
      <c r="C18" s="156">
        <v>3270</v>
      </c>
      <c r="D18" s="157">
        <v>1940</v>
      </c>
      <c r="E18" s="157">
        <v>6341</v>
      </c>
      <c r="F18" s="156">
        <v>29856</v>
      </c>
      <c r="G18" s="157">
        <v>29662</v>
      </c>
      <c r="H18" s="158">
        <v>29662</v>
      </c>
      <c r="I18" s="157">
        <v>23048</v>
      </c>
      <c r="J18" s="157">
        <v>14775</v>
      </c>
      <c r="K18" s="158">
        <v>15221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667428</v>
      </c>
      <c r="D26" s="103">
        <f t="shared" ref="D26:K26" si="3">+D4+D8+D16+D24</f>
        <v>425269</v>
      </c>
      <c r="E26" s="103">
        <f t="shared" si="3"/>
        <v>442797</v>
      </c>
      <c r="F26" s="104">
        <f t="shared" si="3"/>
        <v>506299.6</v>
      </c>
      <c r="G26" s="103">
        <f t="shared" si="3"/>
        <v>550603.6</v>
      </c>
      <c r="H26" s="105">
        <f t="shared" si="3"/>
        <v>550404</v>
      </c>
      <c r="I26" s="103">
        <f t="shared" si="3"/>
        <v>570881</v>
      </c>
      <c r="J26" s="103">
        <f t="shared" si="3"/>
        <v>576576</v>
      </c>
      <c r="K26" s="103">
        <f t="shared" si="3"/>
        <v>602261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2014-05-28T14:26:12Z</dcterms:created>
  <dcterms:modified xsi:type="dcterms:W3CDTF">2014-05-30T07:52:44Z</dcterms:modified>
</cp:coreProperties>
</file>